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240" yWindow="705" windowWidth="14805" windowHeight="7410" firstSheet="1" activeTab="4"/>
  </bookViews>
  <sheets>
    <sheet name="Форма1" sheetId="1" r:id="rId1"/>
    <sheet name="Форма 2" sheetId="2" r:id="rId2"/>
    <sheet name="Форма 3" sheetId="9" r:id="rId3"/>
    <sheet name="Форма 4" sheetId="8" r:id="rId4"/>
    <sheet name="Форма 5" sheetId="7" r:id="rId5"/>
    <sheet name="Форма 6" sheetId="6" r:id="rId6"/>
    <sheet name="Форма 7" sheetId="5" r:id="rId7"/>
    <sheet name="Титульный лист" sheetId="10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K30" i="8"/>
  <c r="J30"/>
  <c r="K29"/>
  <c r="J29"/>
  <c r="K28"/>
  <c r="J28"/>
  <c r="K27"/>
  <c r="J27"/>
  <c r="K25"/>
  <c r="J25"/>
  <c r="K24"/>
  <c r="J24"/>
  <c r="K23"/>
  <c r="J23"/>
  <c r="K22"/>
  <c r="J22"/>
  <c r="K21"/>
  <c r="J21"/>
  <c r="K20"/>
  <c r="J20"/>
  <c r="K19"/>
  <c r="J19"/>
  <c r="K18"/>
  <c r="J18"/>
  <c r="K16"/>
  <c r="J16"/>
  <c r="K15"/>
  <c r="J15"/>
  <c r="J14"/>
  <c r="H14"/>
  <c r="K14" s="1"/>
  <c r="K13"/>
  <c r="J13"/>
  <c r="J12"/>
  <c r="H12"/>
  <c r="K12" s="1"/>
  <c r="K11"/>
  <c r="J11"/>
  <c r="G59" i="2"/>
  <c r="G58"/>
  <c r="G57"/>
  <c r="G56"/>
  <c r="E55"/>
  <c r="G55" s="1"/>
  <c r="F54"/>
  <c r="E54"/>
  <c r="E52" s="1"/>
  <c r="E51" s="1"/>
  <c r="F52"/>
  <c r="G50"/>
  <c r="G49"/>
  <c r="G48"/>
  <c r="G47"/>
  <c r="G46"/>
  <c r="G45"/>
  <c r="G44"/>
  <c r="F42"/>
  <c r="E42"/>
  <c r="E41" s="1"/>
  <c r="F41"/>
  <c r="G41" s="1"/>
  <c r="G40"/>
  <c r="G38"/>
  <c r="G36"/>
  <c r="G35"/>
  <c r="F33"/>
  <c r="E33"/>
  <c r="E31" s="1"/>
  <c r="E30" s="1"/>
  <c r="F31"/>
  <c r="G29"/>
  <c r="G27"/>
  <c r="G26"/>
  <c r="G25"/>
  <c r="G24"/>
  <c r="F23"/>
  <c r="E23"/>
  <c r="E21" s="1"/>
  <c r="E20" s="1"/>
  <c r="F21"/>
  <c r="G19"/>
  <c r="G17"/>
  <c r="G15"/>
  <c r="G14"/>
  <c r="F12"/>
  <c r="G12" s="1"/>
  <c r="E12"/>
  <c r="E10"/>
  <c r="E9" s="1"/>
  <c r="Q62" i="1"/>
  <c r="Q61"/>
  <c r="P61"/>
  <c r="Q60"/>
  <c r="P60"/>
  <c r="Q59"/>
  <c r="P59"/>
  <c r="Q58"/>
  <c r="Q57"/>
  <c r="P57"/>
  <c r="Q56"/>
  <c r="P55"/>
  <c r="Q54"/>
  <c r="Q53"/>
  <c r="P53"/>
  <c r="Q52"/>
  <c r="P52"/>
  <c r="Q51"/>
  <c r="Q50"/>
  <c r="P50"/>
  <c r="Q49"/>
  <c r="P49"/>
  <c r="Q48"/>
  <c r="Q47"/>
  <c r="P47"/>
  <c r="Q46"/>
  <c r="P46"/>
  <c r="Q45"/>
  <c r="P45"/>
  <c r="Q44"/>
  <c r="P44"/>
  <c r="Q43"/>
  <c r="P43"/>
  <c r="O42"/>
  <c r="Q42" s="1"/>
  <c r="N42"/>
  <c r="M42"/>
  <c r="M41" s="1"/>
  <c r="N41"/>
  <c r="Q40"/>
  <c r="P40"/>
  <c r="Q39"/>
  <c r="P39"/>
  <c r="Q38"/>
  <c r="P38"/>
  <c r="Q37"/>
  <c r="P37"/>
  <c r="Q36"/>
  <c r="P36"/>
  <c r="Q35"/>
  <c r="Q34"/>
  <c r="P34"/>
  <c r="P33"/>
  <c r="O33"/>
  <c r="Q33" s="1"/>
  <c r="N33"/>
  <c r="N32" s="1"/>
  <c r="M33"/>
  <c r="O32"/>
  <c r="Q32" s="1"/>
  <c r="M32"/>
  <c r="Q31"/>
  <c r="P30"/>
  <c r="Q29"/>
  <c r="P29"/>
  <c r="Q28"/>
  <c r="P28"/>
  <c r="Q27"/>
  <c r="P27"/>
  <c r="Q26"/>
  <c r="P26"/>
  <c r="Q25"/>
  <c r="P25"/>
  <c r="Q24"/>
  <c r="P24"/>
  <c r="Q23"/>
  <c r="P23"/>
  <c r="Q22"/>
  <c r="P22"/>
  <c r="O21"/>
  <c r="Q21" s="1"/>
  <c r="N21"/>
  <c r="M21"/>
  <c r="P21" s="1"/>
  <c r="O20"/>
  <c r="Q20" s="1"/>
  <c r="N20"/>
  <c r="Q19"/>
  <c r="P19"/>
  <c r="Q18"/>
  <c r="P18"/>
  <c r="O17"/>
  <c r="P17" s="1"/>
  <c r="N17"/>
  <c r="M17"/>
  <c r="M16" s="1"/>
  <c r="N16"/>
  <c r="N13" s="1"/>
  <c r="N12" s="1"/>
  <c r="G52" i="2" l="1"/>
  <c r="G21"/>
  <c r="G31"/>
  <c r="G23"/>
  <c r="G33"/>
  <c r="G42"/>
  <c r="G54"/>
  <c r="F10"/>
  <c r="F20"/>
  <c r="G20" s="1"/>
  <c r="F30"/>
  <c r="G30" s="1"/>
  <c r="F51"/>
  <c r="G51" s="1"/>
  <c r="Q17" i="1"/>
  <c r="P32"/>
  <c r="O41"/>
  <c r="P42"/>
  <c r="O16"/>
  <c r="M20"/>
  <c r="P20" s="1"/>
  <c r="G10" i="2" l="1"/>
  <c r="F9"/>
  <c r="G9" s="1"/>
  <c r="M13" i="1"/>
  <c r="M12" s="1"/>
  <c r="Q16"/>
  <c r="P16"/>
  <c r="O13"/>
  <c r="P41"/>
  <c r="Q41"/>
  <c r="P13" l="1"/>
  <c r="O12"/>
  <c r="Q13"/>
  <c r="Q12" l="1"/>
  <c r="P12"/>
</calcChain>
</file>

<file path=xl/sharedStrings.xml><?xml version="1.0" encoding="utf-8"?>
<sst xmlns="http://schemas.openxmlformats.org/spreadsheetml/2006/main" count="965" uniqueCount="418">
  <si>
    <t>Код аналитической программной классификации</t>
  </si>
  <si>
    <t>МП</t>
  </si>
  <si>
    <t>Пп</t>
  </si>
  <si>
    <t>ОМ</t>
  </si>
  <si>
    <t>М</t>
  </si>
  <si>
    <t>1</t>
  </si>
  <si>
    <t>2</t>
  </si>
  <si>
    <t>Наименование муниципальной программы, подпрограммы</t>
  </si>
  <si>
    <t>Форма 1</t>
  </si>
  <si>
    <t>Форма 2</t>
  </si>
  <si>
    <t>единиц</t>
  </si>
  <si>
    <t>Наименование подпрограммы, основного мероприятия,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</si>
  <si>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</si>
  <si>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</si>
  <si>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</si>
  <si>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</si>
  <si>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</si>
  <si>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хх</t>
  </si>
  <si>
    <t>02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</si>
  <si>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</si>
  <si>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</si>
  <si>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</si>
  <si>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</si>
  <si>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Обоснование отклонений значений целевого показателя (индикатора) на конец отчетного периода</t>
  </si>
  <si>
    <t>Вид правового акта</t>
  </si>
  <si>
    <t>Дата принятия</t>
  </si>
  <si>
    <t>Номер</t>
  </si>
  <si>
    <t>Форма 7. Результаты оценки эффективности муниципальной  программы (подпрограммы)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</si>
  <si>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</si>
  <si>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</si>
  <si>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</si>
  <si>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</si>
  <si>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</si>
  <si>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</si>
  <si>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>Эффективность использования средств бюджета муниципального образования</t>
  </si>
  <si>
    <t>6=7х10</t>
  </si>
  <si>
    <t>10=8/9</t>
  </si>
  <si>
    <t>01</t>
  </si>
  <si>
    <t>03</t>
  </si>
  <si>
    <t>04</t>
  </si>
  <si>
    <t>05</t>
  </si>
  <si>
    <t>Уплата налога на имущество организаций, земельного налога</t>
  </si>
  <si>
    <t xml:space="preserve">Ответственный исполнитель              </t>
  </si>
  <si>
    <t>Наименование муниципальной программы  "Развитие культуры на 2020-2024 годы"</t>
  </si>
  <si>
    <t>08</t>
  </si>
  <si>
    <t>Обеспечение деятельности муниципальных библиотек</t>
  </si>
  <si>
    <t>Создание модельных муниципальных библиотек в рамках реализации регионального проекта «Обеспечение качественно нового уровня развития инфраструктуры культуры» «Культурная среда»</t>
  </si>
  <si>
    <t>3</t>
  </si>
  <si>
    <t>Обеспечение деятельности муниципальных музеев</t>
  </si>
  <si>
    <t>4</t>
  </si>
  <si>
    <t>5</t>
  </si>
  <si>
    <t>Реализация установленных полномочий (функций) управления культуры, спорта и молодежной политики Администрации г. Воткинска. Организация управления Программой «Развитие культуры на 2020-2024 годы»</t>
  </si>
  <si>
    <t>Капитальный, текущий  ремонт и реконструкция учреждений культуры</t>
  </si>
  <si>
    <t>Организация деятельности клубных формирований и формирований самодеятельного народного творчества</t>
  </si>
  <si>
    <t>Показ кинофильмов</t>
  </si>
  <si>
    <t>человек</t>
  </si>
  <si>
    <t>Библиографическая обработка документов и создание каталогов</t>
  </si>
  <si>
    <t>Форма 4</t>
  </si>
  <si>
    <t>Ответственный исполнитель, соисполнители подпрограммы, основного мероприятия, мероприятия</t>
  </si>
  <si>
    <t>Мп</t>
  </si>
  <si>
    <t>Подпрограмма «Развитие библиотечного дела»</t>
  </si>
  <si>
    <t xml:space="preserve"> Библиотечное , библиографическое и информационное обслуживание пользователей библиотеки </t>
  </si>
  <si>
    <t xml:space="preserve"> Ежегодно количество посещений не менее  244,3 тыс. чел.</t>
  </si>
  <si>
    <t xml:space="preserve">В стационарных условиях;   </t>
  </si>
  <si>
    <t>Формирование, учет, изучение, обеспечение физического сохранения  и безопасности фондов библиотеки.</t>
  </si>
  <si>
    <t>Количество поступлений документов  подлежащих учету и формированию фонда не менее 1 500 в год</t>
  </si>
  <si>
    <t xml:space="preserve">Создание ежегодно не менее 1500 единиц записей в электронный каталог с занесением новых поступлений и ретроконверсии. </t>
  </si>
  <si>
    <t>Комплектование библиотечных фондов</t>
  </si>
  <si>
    <t>Обеспечение обновляемости библиотечных фондов не менее 3 % от годовой книговыдачи (при условии финансирования)</t>
  </si>
  <si>
    <t>Управление культуры, спорта и молодежной политики, МБУ «ЦБС»</t>
  </si>
  <si>
    <t>Мероприятия, связанные с обновлением и модернизацией материально-технической базы МБУ «ЦБС», приобретением специального оборудования.</t>
  </si>
  <si>
    <t>Создание не менее 2  модельных муниципальных библиотек позволит улучшить качество библиотечного обслуживания, получить доступ к современным универсальным информационным ресурсам</t>
  </si>
  <si>
    <t>Организация и проведение массовых городских и культурно-досуговых мероприятий</t>
  </si>
  <si>
    <t>Управление культуры, спорта и молодежной политики, учреждения досугового типа</t>
  </si>
  <si>
    <t>Организация  и проведение  городских культурно-массовых мероприятий</t>
  </si>
  <si>
    <t>Участие досуговых учреждений в мероприятиях, в том числе республиканских, всероссийских, и международных фестивалях, конкурсах в области культуры и искусства.</t>
  </si>
  <si>
    <t>Управление культуры, спорта и молодежной политики,  учреждения досугового типа</t>
  </si>
  <si>
    <t>Организация и проведение городских культурно - досуговых мероприятий, согласно утвержденному плану мероприятий</t>
  </si>
  <si>
    <t>Обеспечение деятельности культурно-досуговых учреждений</t>
  </si>
  <si>
    <t xml:space="preserve">        </t>
  </si>
  <si>
    <t>Организация и проведение  мероприятий</t>
  </si>
  <si>
    <t>Организация и проведение ежегодно не менее 370 мероприятий: праздников, фестивалей, торжественных мероприятий, народных гуляний, смотров, конкурсов, выставок, мастер-классов  путем выполнения муниципального задания культурно-досуговых учреждений</t>
  </si>
  <si>
    <t xml:space="preserve"> Управление культуры, спорта и молодежной политики, учреждения досугового типа</t>
  </si>
  <si>
    <t>Внедрение в учреждениях культуры системы ежегодного мониторинга удовлетворенности потребителей качеством предоставляемых услуг.</t>
  </si>
  <si>
    <t>Управление культуры, спорта и молодежной политики</t>
  </si>
  <si>
    <t>Обновление и модернизация материально-технической базы учреждений, приобретение специального оборудования (при условии финансирования)</t>
  </si>
  <si>
    <t xml:space="preserve"> Публичный показ музейных предметов, музейных коллекций</t>
  </si>
  <si>
    <t>Управление культуры, спорта и молодежной политики,  МАУ «Музей истории и культуры»</t>
  </si>
  <si>
    <t>Ежегодное привлечение в музеи не менее 38 тыс. человек посетителей</t>
  </si>
  <si>
    <t xml:space="preserve"> - в стационарных условиях;</t>
  </si>
  <si>
    <t xml:space="preserve">- вне стационарных условиях; </t>
  </si>
  <si>
    <t>Создание экспозиций (выставок) музеев, организация выездных выставок :</t>
  </si>
  <si>
    <t xml:space="preserve">Ежегодная организация и проведение не менее 72  экспозиций (выставок) </t>
  </si>
  <si>
    <t xml:space="preserve">- в стационарных условиях;   </t>
  </si>
  <si>
    <t xml:space="preserve">- вне стационарных условиях;  </t>
  </si>
  <si>
    <t xml:space="preserve">- удаленно, через сеть «Интернет». </t>
  </si>
  <si>
    <t>Формирование, учет, изучение, обеспечение физического сохранения и безопасности музейных предметов, музейных коллекций</t>
  </si>
  <si>
    <t>Обновление и модернизация материально-технической базы музея, приобретение специального оборудования (при условии финансирования)</t>
  </si>
  <si>
    <t>Подпрограмма «Сохранение, использование и популяризация объектов культурного наследия»</t>
  </si>
  <si>
    <t>Мероприятия в области сохранения, использования, популяризации и  охраны объектов культурного наследия, находящихся в муниципальной собственности.</t>
  </si>
  <si>
    <t xml:space="preserve">Управление культуры, спорта и молодежной политики , управление муниципального имущества и земельных ресурсов, управление капитального строительства </t>
  </si>
  <si>
    <t>Улучшение условий для сохранения, использования и популяризации объектов культурного наследия (памятников истории и культуры), находящихся в муниципальной собственности МО «Город Воткинск».</t>
  </si>
  <si>
    <t>Учет объектов культурного наследия, направление сведений об объектах культурного наследия в единый государственный реестр объектов культурного наследия.</t>
  </si>
  <si>
    <t>Управление культуры, спорта и молодежной политики, Управление муниципального имущества и земельных ресурсов, Управление архитектуры</t>
  </si>
  <si>
    <t>Проверка состояния объектов культурного наследия, сбор информации, проверка паспортов. Охранных обязательств на ОКН</t>
  </si>
  <si>
    <t xml:space="preserve">  </t>
  </si>
  <si>
    <t>Проведение ремонтных работ по сохранению объектов культурного наследия, находящихся в муниципальной собственности, в том числе разработка проектной документации.</t>
  </si>
  <si>
    <t>Управление ЖКХ Администрации г. Воткинска</t>
  </si>
  <si>
    <t>Улучшение состояния объектов культурного наследия, находящихся в муниципальной собственности</t>
  </si>
  <si>
    <t>Мероприятия по восстановлению (ремонту, реставрации, благоустройству) воинских захоронений на территории МО «Город Воткинск»</t>
  </si>
  <si>
    <t>Управление капитального строительства, управление ЖКХ Администрации г. Воткинска</t>
  </si>
  <si>
    <t>Улучшение состояния воинских захоронений на территории МО «Город Воткинск»</t>
  </si>
  <si>
    <t>Управление культуры, спорта и молодежной политики, МКУ «ЦБУКСМП»</t>
  </si>
  <si>
    <t>Работа бухгалтерии ведется оперативно и своевременно, согласно нормативно-правовым актам</t>
  </si>
  <si>
    <t>Налог уплачивается своевременно</t>
  </si>
  <si>
    <t>Организация деятельности, связанная с функционированием системы независимой оценки качества работы организаций культуры</t>
  </si>
  <si>
    <t>Организация работ по повышению эффективности деятельности муниципальных учреждений культуры, в том числе контроль за выполнением муниципального задания и эффективного использованию бюджетных средств.</t>
  </si>
  <si>
    <t>Мероприятия по реализации регионального проекта «Создание условий для реализации творческого потенциала нации» «Творческие люди»</t>
  </si>
  <si>
    <t xml:space="preserve">Участия в Фестивале любительских творческих коллективов с вручением грантов лучшим коллективам. </t>
  </si>
  <si>
    <t>Организация онлайн-трансляций мероприятий, размещаемых на портале «Культура.РФ» в рамках регионального проекта «Цифровизация услуг и формирование информационного пространства в сфере культуры» «Цифровая культура»</t>
  </si>
  <si>
    <t xml:space="preserve">Форма 6.                                       </t>
  </si>
  <si>
    <t>Сведения о внесенных за отчетный период изменениях в муниципальную программу "Развитие культуры 2015-2021 годы"</t>
  </si>
  <si>
    <t>Суть изменений (краткое изложение)</t>
  </si>
  <si>
    <t xml:space="preserve">Повышение квалификации творческих и управленческих кадров в сфере культуры </t>
  </si>
  <si>
    <t>Уровень фактической обеспеченности клубами и учреждениями клубного типа от нормативной потребности</t>
  </si>
  <si>
    <t>процент</t>
  </si>
  <si>
    <t>Уровень фактической обеспеченности парками культуры и отдыха от нормативной потребности</t>
  </si>
  <si>
    <t>Количество участников клубных формирований (тыс.чел)</t>
  </si>
  <si>
    <t>Количество платных посещений парков культуры и отдыха (тыс.чел)</t>
  </si>
  <si>
    <t>Количество зрителей на сеансах отечественных фильмов (тыс.чел)</t>
  </si>
  <si>
    <t>Увеличение посещаемости организаций культуры (по отношению к базовому значению на 1 января 2018 года)</t>
  </si>
  <si>
    <t>Уровень фактической обеспеченности библиотеками в МО «Город Воткинск» от нормативной потребности</t>
  </si>
  <si>
    <t>Количество посещений общедоступных (публичных) библиотек, тысяч  человек</t>
  </si>
  <si>
    <t>Обновление книжного фонда (от годовой книговыдачи)</t>
  </si>
  <si>
    <t>Число книговыдач</t>
  </si>
  <si>
    <t>Количество пользователей</t>
  </si>
  <si>
    <t>пользователь</t>
  </si>
  <si>
    <t>Количество записей в электронном каталоге</t>
  </si>
  <si>
    <t>запись</t>
  </si>
  <si>
    <t>Увеличение доли представленных (во всех формах) зрителю музейных предметов в общем количестве музейных предметов основного фонда</t>
  </si>
  <si>
    <t>Количество выставочных проектов</t>
  </si>
  <si>
    <t>Количество посещений музеев (по билетам), тысяч человек</t>
  </si>
  <si>
    <r>
      <t>Доля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>объектов культурного наследия, находящихся в муниципальной собственности и требующих консервации или реставрации в общем количестве объектов культурного наследия, находящихся в муниципальной собственности.</t>
    </r>
  </si>
  <si>
    <t xml:space="preserve">Подпрограмма «Создание условий для реализации программы </t>
  </si>
  <si>
    <t>Количество специалистов, прошедших повышение квалификации на базе центров непрерывного образования и повышения квалификации творческих и управленческих кадров в сфере культуры</t>
  </si>
  <si>
    <t>Соотношение средней заработной платы работников учреждений культуры города Воткинска к средней заработной плате работников учреждений культуры в Удмуртской Республики</t>
  </si>
  <si>
    <t xml:space="preserve">Уровень удовлетворенности жителей муниципального образования «Город Воткинск» качеством предоставления услуг в сфере культуры  </t>
  </si>
  <si>
    <t>Количество платных посещений культурно-массовых мероприятий клубов и домов культуры (тыс.чел.)</t>
  </si>
  <si>
    <t xml:space="preserve"> Подпрограмма "Развитие музейного дела"</t>
  </si>
  <si>
    <t>Подпрограмма «Организация досуга и предоставление услуг организациями культуры"</t>
  </si>
  <si>
    <t>Форма 3</t>
  </si>
  <si>
    <t xml:space="preserve">Подпрограмма "Организация досуга и предоставление услуг организациями культуры" </t>
  </si>
  <si>
    <t xml:space="preserve">Организация и проведение городских культурно - досуговых мероприятий, согласно утвержденному плану мероприятий </t>
  </si>
  <si>
    <t>Организация деятельности не менее 72 клубных формирований и формирований самодеятельного народного творчества.  Сохранение не менее 22  клубных формирований, имеющих звание «Народный», «Образцовый».</t>
  </si>
  <si>
    <t>МБУ «Централизованная  библиотечная система»</t>
  </si>
  <si>
    <t>Вне стационара;                                  Через четь интернет;</t>
  </si>
  <si>
    <t>Управление культуры, спорта и молодежной политики, МБУ «Централизованная  библиотечная система»</t>
  </si>
  <si>
    <t>Подпрограмма "Развитие музейного дела"</t>
  </si>
  <si>
    <t>К 2024 году количество музейных предметов в музее составит  не менее 15 400 единиц хранения. Ежегодная реставрация не менее 1 музейного предмета.</t>
  </si>
  <si>
    <t>Проведение  ремонтных, реставрационных работ и благоустройство воинских захоронений</t>
  </si>
  <si>
    <t xml:space="preserve">Управление капитального строительства, управление ЖКХ Администрации г. Воткинска, управление архитектуры и градостроительства </t>
  </si>
  <si>
    <t xml:space="preserve">Проведение ремонтных работ и благоустройство воинского захороненийя «Могила летчика Н.П. Бельтюкова, последнего бойца, умершего от ран в госпиталях г. Воткинска» </t>
  </si>
  <si>
    <t>Установка мемориальных знаков на воинских захоронениях</t>
  </si>
  <si>
    <t xml:space="preserve">Установка  мемориального знака на воинском захоронении «Памятник воинам, умершим от ран в госпиталях г. Воткинска в 1941-1945 г.г.» и «Могила летчика Н.П. Бельтюкова, последнего бойца, умершего от ран в госпиталях г. Воткинска» </t>
  </si>
  <si>
    <t>Подпрограмма "Создание условий для реализации муниципальной программы"</t>
  </si>
  <si>
    <t>Повышение результативности и эффективности сферы культуры в городе Воткинске. Повышение престижа профессии за счет роста заработной платы в отрасли, привлечение в отрасль квалифицированных кадров.</t>
  </si>
  <si>
    <t>Значения показателей (индикаторов) в рамках реализации Муниципальной программы указаны в Форме 5.</t>
  </si>
  <si>
    <t xml:space="preserve">Обеспечение финансовой работы, по средствам финансирования содержания МКУ «Централизованная бухгалтерия учреждений культуры, спорта и молодежной политики» города Воткинска. </t>
  </si>
  <si>
    <t>Улучшение организации деятельности централизованной бухгалтерии и бухгалтерий муниципальных учреждений культуры, подведомственных  Управлению</t>
  </si>
  <si>
    <t>Уплата налога на имущество муниципальных культурно - досуговых учреждений, земельного налога</t>
  </si>
  <si>
    <t>Выполнение обязательств по уплате  налога на имущество муниципальных культурно - досуговых учреждений, земельного налога.</t>
  </si>
  <si>
    <t>Уплата налога на имущество МБУ «ЦБС», земельного налога</t>
  </si>
  <si>
    <t>Выполнение обязательств по уплате  налога на имущество МБУ «ЦБС»,           земельного налога.</t>
  </si>
  <si>
    <t>Уплата налога на имущество МАУ «Музей истории и культуры г.Воткинска», земельного налога</t>
  </si>
  <si>
    <t>Выполнение обязательств по уплате  налога на имущество «Музей истории и культуры г.Воткинска», земельного налога.</t>
  </si>
  <si>
    <t>Уплата налога на имущество Управления культуры и МКУ «Централизованная бухгалтерия учреждений культуры, спорта и молодежной политики»  земельного налога</t>
  </si>
  <si>
    <t>Выполнение обязательств по уплате  налога на имущество Управления культуры и МКУ «Централизованная бухгалтерия учреждений культуры, спорта и молодежной политики» города Воткинска, земельного налога</t>
  </si>
  <si>
    <t>Управление культуры, спорта и молодежной политики, Управление капитального строительства</t>
  </si>
  <si>
    <t>Капитальный, текущий  ремонт и реконструкция культурно-досуговых учреждений</t>
  </si>
  <si>
    <t>Капитальный, текущий  ремонт и реконструкция  МЬУ "ЦБС"</t>
  </si>
  <si>
    <t xml:space="preserve">Текущий ремонт филиалов ЦБС  (при условии финансирования)  </t>
  </si>
  <si>
    <t>Капитальный, текущий  ремонт и реконструкция МАУ "Музей истории и культуры г.Воткинска"</t>
  </si>
  <si>
    <t xml:space="preserve">Уменьшение доли учреждений культуры, находящихся в неудовлетворительном состоянии (при условии финансирования)  </t>
  </si>
  <si>
    <t xml:space="preserve">Мероприятия по развитию учреждений культуры, связанные с обновлением и модернизацией материально-технической базы учреждений, </t>
  </si>
  <si>
    <t>Мероприятия, связанные с обновлением и модернизацией материально-технической базы культурно-досуговых учреждений, приобретением  специального оборудования</t>
  </si>
  <si>
    <t>Обновление и модернизация материально-технической базы филиалов библиотек, приобретение специального оборудования (при условии финансирования)</t>
  </si>
  <si>
    <t>Мероприятия, связанные с обновлением и модернизацией материально-технической базы МАУ «Музей истории и культуры г.Воткинска», приобретением специального оборудования.</t>
  </si>
  <si>
    <t>06</t>
  </si>
  <si>
    <t xml:space="preserve">Увеличение процента удовлетворенности потребителей качеством и доступностью предоставляемых услуг </t>
  </si>
  <si>
    <t xml:space="preserve"> Независимая оценка качества  будет проводится в 2022 году.</t>
  </si>
  <si>
    <t>07</t>
  </si>
  <si>
    <t xml:space="preserve">Охват организаций, оказывающих услуги в сфере культуры, независимой оценкой качества составит 100%, в дальнейшем НОК работы каждой организации будет проводиться один раз в три года. </t>
  </si>
  <si>
    <t>Управление культуры, спорта и молодежной политики, МКУ "ЦБУКС МП"</t>
  </si>
  <si>
    <t xml:space="preserve">Контроль за выполнением муниципального задания.  Организация ежеквартальной камеальной проверки и выездной, согласно плану - графику 1 раз в год. </t>
  </si>
  <si>
    <t>Ежеквартальные проверки выполнения муниципальных заданий учреждений, своевременная сдача финансовых отчетов</t>
  </si>
  <si>
    <t>09</t>
  </si>
  <si>
    <t xml:space="preserve">Участие в фестивале любительских творческих коллективов с вручением грантов лучшим коллективам. </t>
  </si>
  <si>
    <t xml:space="preserve">Повышена квалификация не менее 30 творческих и управленческих кадров в сфере культуры на базе 15 Центров непрерывного образования и повышения квалификации творческих и управленческих кадров в сфере культуры. </t>
  </si>
  <si>
    <t xml:space="preserve">Реализация федеральной программы «Волонтеры культуры», направленной на поддержку добровольческого движения на региональном уровне. </t>
  </si>
  <si>
    <t>10</t>
  </si>
  <si>
    <t xml:space="preserve">Организовано не менее 1 онлайн-трансляции мероприятий, размещаемых на портале «Культура.РФ». </t>
  </si>
  <si>
    <t>11</t>
  </si>
  <si>
    <t>Участие учреждений в грантовых конкурсах, поддержка гражданских инициатив, в том числе деятельности социально ориентированных некоммерческих  организаций, в области культуры и искусства</t>
  </si>
  <si>
    <t>Поддержка профессионального развития и совершенствования материально-технической базы учреждений культуры. Ежегодное оформление не менее  3 грантовых заявок</t>
  </si>
  <si>
    <t>Форма 5. Отчет о достигнутых значениях целевых показателей (индикаторов) муниципальной программы</t>
  </si>
  <si>
    <t>Относительное отклонение факта от плана*</t>
  </si>
  <si>
    <t>Темп роста к уровню прошлого года, %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</si>
  <si>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</si>
  <si>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</si>
  <si>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</si>
  <si>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Программа «Развитие библиотечного дела»</t>
  </si>
  <si>
    <t xml:space="preserve">Постановление Администрации города Воткинска "О внесении изменений в муниципальную программу муниципального образования "Город Воткинск" "Развитие культуры на 2020-2024 годы"
</t>
  </si>
  <si>
    <t>Изменения в части ресурсного обеспечения за счет средств бюджета МО «Город Воткинск», согласно выделенному бюджету на 2020 год.</t>
  </si>
  <si>
    <r>
      <t xml:space="preserve">Э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</si>
  <si>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</si>
  <si>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</si>
  <si>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СР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</si>
  <si>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10"/>
        <color indexed="8"/>
        <rFont val="Times New Roman"/>
        <family val="1"/>
        <charset val="204"/>
      </rPr>
      <t>БС</t>
    </r>
  </si>
  <si>
    <t>Муниципальная программа "Развитие культуры на 2020-2024 годы"</t>
  </si>
  <si>
    <t>Зам.Главы Администрации по социальным вопросам-начальник Управления социальной поддержки населения Александрова Жанна Анатольевна</t>
  </si>
  <si>
    <t>Итого:</t>
  </si>
  <si>
    <t xml:space="preserve">Отчет о выполнении основных мероприятий муниципальной программы "Развитие культуры на 2020-2024 годы"
по состоянию на  1 июля 2021 год  </t>
  </si>
  <si>
    <t>Изменения в части ресурсного обеспечения за счет средств бюджета МО «Город Воткинск», согласно выделенному бюджету на 2021 год.</t>
  </si>
  <si>
    <t>1 полугодие 2021</t>
  </si>
  <si>
    <t xml:space="preserve">в стационарных условиях – 13 ед 
  вне стационарных условиях – 14 ед 
удаленно, через сеть «Интернет» (виртуальные выставки) - 11 ед.
Итого: 38 ед.
</t>
  </si>
  <si>
    <t xml:space="preserve">Приняты и поставлены на учет  в фонды музея - 15 428 единиц предметов. </t>
  </si>
  <si>
    <t>Осуществляют деятельность  четыре волонтерских отряда                104 чел.</t>
  </si>
  <si>
    <t>Количество волонтеров вовлеченных в программу "Волонтеры культуры"</t>
  </si>
  <si>
    <t>Поступления книжного фонда в рамках создания иодельной библиотеки (ЦГДБ)</t>
  </si>
  <si>
    <t>Пополнение книжного фонда  4369 шт.</t>
  </si>
  <si>
    <t>Пополнение книжного фонда в рамках создания модельной библиотеки (ЦГДБ)</t>
  </si>
  <si>
    <t>Поступления книг и периодических изданий – 2492 единиц</t>
  </si>
  <si>
    <t xml:space="preserve">В стационаре –  108133чел.
Вне стационара – 25217чел.                              </t>
  </si>
  <si>
    <t>Итого: 133,35 тыс. чел.</t>
  </si>
  <si>
    <t xml:space="preserve"> в стационарных условиях:     6 104 чел.
 вне стационара: 12 288 чел.   
 Итого:  18 392   чел.
</t>
  </si>
  <si>
    <t xml:space="preserve">Достижение планового показателя планирется к концу года. </t>
  </si>
  <si>
    <t>Отклонений нет</t>
  </si>
  <si>
    <t>Два культурно-досудовых учреждений  (должно быть 5  КДУ)</t>
  </si>
  <si>
    <t>Один парк (должно быть 3 парка)</t>
  </si>
  <si>
    <t xml:space="preserve">Оказание муниципальной услуги/работы по показу кинофильмов. Количество зрителей на сеансах отечественных фильмов не менее 2,5 тыс.чел в 2021 </t>
  </si>
  <si>
    <t xml:space="preserve">В 1 полугодии  на развитие материально-технической базы учреждений культурй средства из бюджета города не выделялись. </t>
  </si>
  <si>
    <t xml:space="preserve">Ведется  постоянная работа  с сайтами  со СМИ, своевременное информирование населения о предоставлении услуг. </t>
  </si>
  <si>
    <t xml:space="preserve">В 2021 году запланированы ремонтные работы на объектах: МАУ ДО "ДШИ №1 им.П.И.Чайковского г.Воткинска" по адресу: г.Воткинск, ул.Пугачева, 21 (ремонт кровли, замена окон, дверей, благоустройство территории (асфальтирование)).   Проведение реконструкции  здания МАУ ДО "ДШИ №2" хоровая школа, по адресу: г.Воткинск, ул. Ленина, 80. </t>
  </si>
  <si>
    <t>Увеличение количества граждан, вовлеченных в культурную деятельность путем поддержки и реализации творческих инициатив. Создание волонтерских, добровольческих объединений на базе учреждений культуры. Вовлечение в программу "Волонтеры культуры" не менее 200 человек.</t>
  </si>
  <si>
    <t>Подана заявка в агентство  по ОКН УР о реставрационных работах  на объект культурного наследия "Памятник гражданской архитектуры "Красная больница" 1902-1906 г.г.</t>
  </si>
  <si>
    <t>Установка  мемориальных  знаков на воинских  захоронениях  «Памятник воинам, умершим от ран в госпиталях г. Воткинска в 1941-1945 г.г.» и «Могила летчика Н.П. Бельтюкова, последнего бойца, умершего от ран в госпиталях г. Воткинска» Запланирована на 2024 по ФЦП увековечевание памяти. (при финансировании)</t>
  </si>
  <si>
    <t xml:space="preserve"> В 2021 сотоялись  массовые городские мероприятия:   январь  Масленица, 1 июня День защиты детей,  7  мая День с  Чайковским, 9 мая День Победы,   12 июня День России, 19 июня Сабантуй, проект "Лето в городе" (еженедельно).
</t>
  </si>
  <si>
    <t>К дню Победы 9 мая проведен косметический ремонт и благоустройство территории объектов культурного наследия силами предпринимателей, предприятий и  учреждений  города Воткинска.В рамках Всероссийского дня заботы о памятниках истории и культуры проведены благоустройство и уборка  территории: площадь павших за революцию борцов, сквер Высоцкого, ул. Мира, 19 , памятник П.И.Чайковскому ул.Тихая.С участием волонтеров культуры.</t>
  </si>
  <si>
    <t>В 2021  досуговые учреждения  принимали участие в республиканских  (п. Кез, Масленица,  г. Ижевск республиканский этап  конкурс хоров ветеранов "Синий платочек", "Песня далекая и близкая",)..Международный танцевальный конкурс  г.Ижевск "RedStaylFest".    Всероссийский субботник "Зеленая весна" участвовал  волонтерский отряд "Твой выбор"</t>
  </si>
  <si>
    <t xml:space="preserve"> В 1 полугодии  2021 году начаты работы по созданию модельной библиотеки на базе библиотеки им.Пермяка. Закуплено оборудование.  </t>
  </si>
  <si>
    <t>Сформировано техническое задание на реставрацию и благоустройство территории  памятника воинам умерших от ран в госпиталях в 1941-1945. ремонтные работы   захоронения по ФЦП  увековечевание памяти погибших при защите Отечества 2019-2024 запланированы на 2023,2024. (при финансировании)</t>
  </si>
  <si>
    <t>Провели  ремонт кровли здания  МАУ "Музей истории и культуры г.Воткинска" по адресу:ул.Кирова,5.       Выполнен ремонт крыши и замена фронтальных окон  здания по адресу: ул.Кирова,6.</t>
  </si>
  <si>
    <t>В 1 полугодии 2021 на развитие материально-технической базы МБУ "ЦБС" выделены средства из бюджета  города на приобретение специального оборудования  для модельной библиотеки.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</si>
  <si>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</si>
  <si>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</si>
  <si>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</si>
  <si>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</si>
  <si>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Кассовые расходы, %</t>
  </si>
  <si>
    <t>И</t>
  </si>
  <si>
    <t>Показатель применения меры</t>
  </si>
  <si>
    <t>ГРБС</t>
  </si>
  <si>
    <t>Рз</t>
  </si>
  <si>
    <t>Пр</t>
  </si>
  <si>
    <t>ЦС</t>
  </si>
  <si>
    <t>ВР</t>
  </si>
  <si>
    <t>Сводная бюджетная роспись, план на 1 января отчетного года</t>
  </si>
  <si>
    <t>Сводная бюджетная роспись на отчетную дату</t>
  </si>
  <si>
    <t>Кассовое исполнение на конец отчетного периода</t>
  </si>
  <si>
    <t>К плану на 1 января отчетного года</t>
  </si>
  <si>
    <t>К плану на отчетную дату</t>
  </si>
  <si>
    <t>Развитие культуры на 2020-2024 годы</t>
  </si>
  <si>
    <t>Всего</t>
  </si>
  <si>
    <t>Управление культуры, спорта и молодежной политики Администрации города Вокткинска</t>
  </si>
  <si>
    <t>Управление жилищно-комунального хозяйства</t>
  </si>
  <si>
    <t>935</t>
  </si>
  <si>
    <t>Управление капитального строительства</t>
  </si>
  <si>
    <t>940</t>
  </si>
  <si>
    <t xml:space="preserve">Организация досуга и предоставление услуг организаций культуры </t>
  </si>
  <si>
    <t>Управление культуры, спорта и молодежной политики Администрации города Воткинска</t>
  </si>
  <si>
    <t>Организация и проведение городских культурно - массовых мероприятий</t>
  </si>
  <si>
    <t>938</t>
  </si>
  <si>
    <t>0310160110</t>
  </si>
  <si>
    <t>244  622</t>
  </si>
  <si>
    <t>Обеспечение деятельности муниципальных культурно - досуговых учреждений</t>
  </si>
  <si>
    <t>0310261620</t>
  </si>
  <si>
    <t>Развитие библиотечного дела</t>
  </si>
  <si>
    <t>0320161610</t>
  </si>
  <si>
    <t>0320161650</t>
  </si>
  <si>
    <t>Комплектование библиотечных фондов.</t>
  </si>
  <si>
    <t>0320261610 03202S1610</t>
  </si>
  <si>
    <t>03202S8620</t>
  </si>
  <si>
    <t>0320208620</t>
  </si>
  <si>
    <t>0320361610</t>
  </si>
  <si>
    <t>032036161Д</t>
  </si>
  <si>
    <t>03203S1610</t>
  </si>
  <si>
    <t>032А154540</t>
  </si>
  <si>
    <t>Развитие музейного дела</t>
  </si>
  <si>
    <t>0330161600</t>
  </si>
  <si>
    <t>621</t>
  </si>
  <si>
    <t>033016160С</t>
  </si>
  <si>
    <t>622</t>
  </si>
  <si>
    <t>Сохранение, использование и популяризация объектов культурного наследия</t>
  </si>
  <si>
    <t xml:space="preserve">  04</t>
  </si>
  <si>
    <t>Мероприятия по восстановлению (ремонту, реставрации, благоустройству) воинских захоронений на территории муниципального образования «Город Воткинск»</t>
  </si>
  <si>
    <t>0340262330</t>
  </si>
  <si>
    <t>Создание условий для реализации муниципальной программы</t>
  </si>
  <si>
    <t>0350160030</t>
  </si>
  <si>
    <t>121  122  129 244</t>
  </si>
  <si>
    <t>Обеспечение финансовой работы, по средствам финансирования содержания муниципального казенного учреждения «Централизованная бухгалтерия учреждений культуры, спорта и молодежной политики» города Воткинска.</t>
  </si>
  <si>
    <t xml:space="preserve">08 </t>
  </si>
  <si>
    <t>0350260120</t>
  </si>
  <si>
    <t xml:space="preserve">111   112   119   244    852 </t>
  </si>
  <si>
    <t>035026012Д</t>
  </si>
  <si>
    <t>0350360630</t>
  </si>
  <si>
    <t>612   622</t>
  </si>
  <si>
    <t>0350400830</t>
  </si>
  <si>
    <t>0350408810</t>
  </si>
  <si>
    <t>0350461600</t>
  </si>
  <si>
    <t>0350461620</t>
  </si>
  <si>
    <t>035046162Д</t>
  </si>
  <si>
    <t>0350461650</t>
  </si>
  <si>
    <t>0350462800</t>
  </si>
  <si>
    <t>0350460180</t>
  </si>
  <si>
    <t>0350468810</t>
  </si>
  <si>
    <t>03504S8810</t>
  </si>
  <si>
    <t>Мероприятия по развитию учреждений культуры, связанные с обновлением и модернизацией материально-технической базы учреждений, приобретением специального оборудования.</t>
  </si>
  <si>
    <t>0350561600</t>
  </si>
  <si>
    <t>0350561620</t>
  </si>
  <si>
    <t>0350561610</t>
  </si>
  <si>
    <t>612  622</t>
  </si>
  <si>
    <t>Модернизация (капитальный ремонт, реконструкция) региональных и муниципальных детских школ искусств по видам искусств</t>
  </si>
  <si>
    <t>035А155190</t>
  </si>
  <si>
    <t xml:space="preserve">Отчет об использовании бюджетных ассигнований бюджета муниципального образования «Город Воткинск»  
на реализацию муниципальной  программы  по состоянию на  01 июля 2021 года
</t>
  </si>
  <si>
    <t>Источник финансирования</t>
  </si>
  <si>
    <t>Оценка расходов, тыс. руб.</t>
  </si>
  <si>
    <t>Отношение фактических расходов к оценке расходов, %</t>
  </si>
  <si>
    <t>Оценка расходов согласно муниципальной программе</t>
  </si>
  <si>
    <t>Фактические расходы на отчетную дату</t>
  </si>
  <si>
    <t>Развитие культуры</t>
  </si>
  <si>
    <t>1) бюджет МО "Город Воткинск"</t>
  </si>
  <si>
    <t>в том числе:</t>
  </si>
  <si>
    <t>собственные средства бюджета МО "Город Воткинск"</t>
  </si>
  <si>
    <t>субсидии из бюджета Удмуртской Республики</t>
  </si>
  <si>
    <t>субвенции из бюджета Удмуртской Республики</t>
  </si>
  <si>
    <t>прочие дотации из бюджета Удмуртской Республики</t>
  </si>
  <si>
    <t>субсидии из бюджета Российской Федерации</t>
  </si>
  <si>
    <t>приносящая доход деятельность</t>
  </si>
  <si>
    <t>2) средства бюджета Удмуртской Республики, планируемые к привлечению</t>
  </si>
  <si>
    <t xml:space="preserve">3) иные источники </t>
  </si>
  <si>
    <t>3) иные источники</t>
  </si>
  <si>
    <t xml:space="preserve">Отчет о расходах на реализацию муниципальной программы за счет всех источников финансирования 
по состоянию на  01.07.2021 год
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</si>
  <si>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</si>
  <si>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</si>
  <si>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</si>
  <si>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План на отчетный год (сводная бюджетная роспись, план на 1 января отчетного года)</t>
  </si>
  <si>
    <t>План на отчетный период (сводная бюджетная роспись на отчетную дату)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</si>
  <si>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</si>
  <si>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</si>
  <si>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</si>
  <si>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Наименование меры                                        государственного регулирования</t>
  </si>
  <si>
    <t>Организация и проведение культурно-массовых мероприятий</t>
  </si>
  <si>
    <t>Количество  мероприятий</t>
  </si>
  <si>
    <t xml:space="preserve">единиц </t>
  </si>
  <si>
    <t>Расходы бюджета муниципального образования "Город Воткинск"  на оказание муниципальной услуги/работы</t>
  </si>
  <si>
    <t>тыс. руб.</t>
  </si>
  <si>
    <t>Количество клубных формирований</t>
  </si>
  <si>
    <t>Расходы бюджета муниципального образования  "Город Воткинск" на оказание муниципальной услуги/работы</t>
  </si>
  <si>
    <t>число зрителей</t>
  </si>
  <si>
    <t xml:space="preserve">Количество обработанных документов </t>
  </si>
  <si>
    <t>Формирование, учет, изучение,физического сохранения и безопасности фондов библиотек, включая оцифровку фондов</t>
  </si>
  <si>
    <t>Количество документов</t>
  </si>
  <si>
    <t>Библиотечное, библиографическое и информационное обслуживание пользователей библиотеки в стационаре</t>
  </si>
  <si>
    <t>Количество посещений</t>
  </si>
  <si>
    <t>Библиотечное, библиографическое и информационное обслуживание пользователей библиотеки  вне стационара</t>
  </si>
  <si>
    <t>Создание экспозиций (выстовок) музеев, организация выездных выстовок</t>
  </si>
  <si>
    <t>Количество экспозиций</t>
  </si>
  <si>
    <t>Формирование, учет,изучение,обеспечение физического сохранения и безопасности музейных предметов,музейных коллекция</t>
  </si>
  <si>
    <t>Формирование ,учет,изучение,обеспечение физического сохранения и безопасности музейных предметов,музейных коллекций</t>
  </si>
  <si>
    <t xml:space="preserve">Отчет о выполнении сводных показателей муниципальных заданий на оказание муниципальных услуг (выполнение работ)  муниципальными учреждениями муниципального образования «Город Воткинск»  по муниципальной программе 
по состоянию на 01.07.2021 год
</t>
  </si>
  <si>
    <t xml:space="preserve"> В 2021 году - 80  клубных формирования, 23 клубных формирований, имеющие звание "Народный", "Образцовый".  Театр танца "Лица"-присвоено звание  образцовый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</si>
  <si>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Проведено:   90 платных, 225 бесплатных мероприятий.                Всего  315 мероприятий.</t>
  </si>
  <si>
    <t>* расчитывается по следующим формулам:</t>
  </si>
  <si>
    <t>- для целевых показателей (индикаторов), желательной тенденцией развития которых является увеличение значений: гр.9 = гр.8 / гр.7 ;</t>
  </si>
  <si>
    <t>- для целевых показателей (индикаторов), желательной тенденцией развития которых является снижение значений:  гр.9 = гр.7 / гр.8 .</t>
  </si>
  <si>
    <t>Уменьшение показателя связано с самоограничением граждан посещение мест с массовым пребывание людей.</t>
  </si>
  <si>
    <t xml:space="preserve">Уменьшение показателя связано с  противоэпидемиологическими мероприятиями. Достижение планового показателя планирется к концу года. </t>
  </si>
  <si>
    <t>Уменьшение показателя связано с противоэпидемиологическими мероприятиями. Достижение планового показателя планирется к концу года.</t>
  </si>
  <si>
    <t>Уменьшение показателя связано с самоограничением граждан  в посещении мест с массовым пребывание людей.</t>
  </si>
  <si>
    <t>Достижение планового показателя планирется к концу года. Уменьшение платных мероприятий связано с самоограничением. граждан  в посещении мест с массовым пребывание людей.</t>
  </si>
  <si>
    <t>В городе 11 объектов культурного наследия находящиеся в МО "Город Воткинск".   6 объектов требуют капитального ремонта. (планируется внесение изменений в муниц. программу)</t>
  </si>
  <si>
    <t>В 1 полугодии 2021 году число зрителей составило 2529 человек.</t>
  </si>
  <si>
    <t>Обработано и созданы записи в электронный каталог –  2492 документа</t>
  </si>
  <si>
    <t>В 1 полугодии 2021 году на объект МАУ ДО "ДШИ №1 им.П.И.Чайковского г.Воткинска" по адресу: г.Воткинск, ул.Пугачева, 21 заключены контракты на ремонтные работы: ремонт крыши, замена окон и дверей, благоустройство территории. Срок исполнения 31 августа 2021.                                                          На реконструкцию здания МАУ ДО "ДШИ №2" хоровая школа, по адресу: г.Воткинск, ул. Ленина, 81 заключены контракты на ремонтные работы:ремонт крыши, усиление межэтажных перекрытий,,  устройство фундамента входной группы.   Срок 15 ноября 2021года.</t>
  </si>
  <si>
    <t xml:space="preserve">В 1 полугодии  на развитие материально-технической базы учреждений культуры  средства из бюджета города не выделялись. </t>
  </si>
  <si>
    <t>Прошли повышение квалификации 7 специалистов.</t>
  </si>
  <si>
    <t xml:space="preserve">В 1 полугодии 2021 году участие в грантовой деятельности прнимали: МАУК "Сад им.П.И.Чайковского" в проекте "Подмастерье" и  стал победителем второго конкурса Фонда президентских грантов в 2021 году.   МАУ "Музей истории и культуры г.Воткинска" подана заявка на конкурс президентских грантов на реализацию проектов в области культуры, искусства и креативных индустрий.                    МБУ"Централизованная библиотечная система"  участвовали в трех грантах, выиграли в "Научно-практической конференции "Святые ратники земли русской".   МАУК "ДК Юбилейный"  принял участие в конкурсах по проектированию и представил проекты:
1. «Большая история малой родины: цикл документальных видеороликов» в Фонд Президентских грантов.
2. Проект «Танцы на набережной» на конкурс «Дом культуры. Новый формат» в Министерство культуры УР.
3. Конкурс молодёжных проектов Фонда РОСМОЛОДЕЖЬ «Пространство развития молодёжи».
4. «Ритмы поколений: цикл документальных видеороликов» в Министерство культуры РФ. Итоги будут подведены  в 2022 году.                     
</t>
  </si>
  <si>
    <t>В 1 полугодии учреждения культуры принимали участие в грантовой деятельности. МАУК "Сад им.П.И.Чайковского" в проекте "Подмастерье" и  стал победителем второго конкурса Фонда президентских грантов в 2021 году.   МАУК "ДК Юбилейный"  принял участие в конкурсах по проектированию и представил проекты:
1. «Большая история малой родины: цикл документальных видеороликов» в Фонд Президентских грантов.
2. Проект «Танцы на набережной» на конкурс «Дом культуры. Новый формат» в Министерство культуры УР.
3. Конкурс молодёжных проектов Фонда РОСМОЛОДЕЖЬ «Пространство развития молодёжи».
4. «Ритмы поколений: цикл документальных видеороликов» в Министерство культуры РФ. Результаты  конкурсов будут подведены в 2022 году.</t>
  </si>
  <si>
    <t>Утверждаю:</t>
  </si>
  <si>
    <t xml:space="preserve">Координатор муниципальной программы </t>
  </si>
  <si>
    <t>Заместитель Главы Администрации</t>
  </si>
  <si>
    <t xml:space="preserve"> города Воткинска по социальным вопросам</t>
  </si>
  <si>
    <t>(должность)</t>
  </si>
  <si>
    <r>
      <rPr>
        <u/>
        <sz val="12"/>
        <rFont val="Times New Roman"/>
        <family val="1"/>
        <charset val="204"/>
      </rPr>
      <t xml:space="preserve">                                        </t>
    </r>
    <r>
      <rPr>
        <sz val="12"/>
        <rFont val="Times New Roman"/>
        <family val="1"/>
        <charset val="204"/>
      </rPr>
      <t xml:space="preserve">  /Ж.А.Александрова</t>
    </r>
  </si>
  <si>
    <t>(подпись)                    (ФИО)</t>
  </si>
  <si>
    <r>
      <t>________________________</t>
    </r>
    <r>
      <rPr>
        <u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 xml:space="preserve">     </t>
    </r>
  </si>
  <si>
    <t xml:space="preserve">(дата) </t>
  </si>
  <si>
    <t>Отчет о реализации муниципальной программы муниципального образования "Город Воткинск"</t>
  </si>
  <si>
    <t>"Развитие культуры на 2020-2024 годы"</t>
  </si>
  <si>
    <t>по состоянию на  01 июля 2021 года</t>
  </si>
  <si>
    <t>Рост количества участников клубных формирований (по отношению к базовому значению на 1 января 2018 года)</t>
  </si>
  <si>
    <t>Рост количества платных посещений культурно-массовых мероприятий клубов и домов культуры (по отношению к базовому значению на 1 января 2018 года)</t>
  </si>
  <si>
    <t>Рост количества посещений парков культуры и отдыха (по отношению к базовому значению на 1 января 2018 года)</t>
  </si>
  <si>
    <t>Рост зрителей на сеансах отечественных фильмов (по отношению к базовому значению на 1 января 2018 года)</t>
  </si>
  <si>
    <t>Рост количества посещений общедоступных (публичных) библиотек (по отношению к базовому значению на 1 января 2018 года)</t>
  </si>
  <si>
    <t>Рост количества посещений музеев (по отношению к базовому значению на 1 января 2018 года)</t>
  </si>
  <si>
    <t>Доля муниципальных учреждений культуры, здания которых находятся в аварийном состоянии или  трубуют  капитального ремонта, в общем количестве муниципальных учреждений культуры</t>
  </si>
  <si>
    <t>Среднее число участников клубных формирований в расчете на 1000 человек населения</t>
  </si>
  <si>
    <t>Удельный вес населения, участвующего в платных культурно-досуговых мероприятиях, проводимых муниципальными учреждениями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</si>
</sst>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52">
    <font>
      <sz val="11"/>
      <color theme="1"/>
      <name val="Times New Roman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2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</font>
    <font>
      <u/>
      <sz val="11"/>
      <color theme="10"/>
      <name val="Calibri"/>
      <family val="2"/>
    </font>
    <font>
      <b/>
      <i/>
      <sz val="9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theme="1"/>
      <name val="Times New Roman"/>
      <family val="2"/>
      <scheme val="minor"/>
    </font>
    <font>
      <sz val="8"/>
      <name val="Calibri"/>
      <family val="2"/>
      <charset val="204"/>
    </font>
    <font>
      <sz val="8.5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2"/>
      <charset val="204"/>
      <scheme val="minor"/>
    </font>
    <font>
      <b/>
      <sz val="11"/>
      <name val="Times New Roman"/>
      <family val="1"/>
      <charset val="204"/>
    </font>
    <font>
      <sz val="9"/>
      <name val="Times New Roman"/>
      <family val="2"/>
      <scheme val="minor"/>
    </font>
    <font>
      <sz val="10"/>
      <name val="Times New Roman"/>
      <family val="2"/>
      <scheme val="minor"/>
    </font>
    <font>
      <sz val="9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43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9" fillId="0" borderId="0" xfId="0" applyFont="1"/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1" fillId="0" borderId="0" xfId="0" applyFont="1" applyFill="1" applyAlignment="1"/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/>
    <xf numFmtId="49" fontId="13" fillId="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justify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0" fontId="5" fillId="0" borderId="0" xfId="0" applyFont="1"/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8" fillId="0" borderId="0" xfId="0" applyFont="1"/>
    <xf numFmtId="49" fontId="30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/>
    </xf>
    <xf numFmtId="0" fontId="30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31" fillId="0" borderId="1" xfId="0" applyFont="1" applyFill="1" applyBorder="1" applyAlignment="1">
      <alignment horizontal="left" vertical="center" wrapText="1"/>
    </xf>
    <xf numFmtId="14" fontId="31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31" fillId="0" borderId="0" xfId="0" applyFont="1" applyFill="1" applyBorder="1" applyAlignment="1">
      <alignment horizontal="left" vertical="center" wrapText="1"/>
    </xf>
    <xf numFmtId="14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2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35" fillId="0" borderId="0" xfId="0" applyFont="1" applyAlignme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164" fontId="3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164" fontId="39" fillId="0" borderId="1" xfId="0" applyNumberFormat="1" applyFont="1" applyFill="1" applyBorder="1" applyAlignment="1">
      <alignment horizontal="center" vertical="center"/>
    </xf>
    <xf numFmtId="164" fontId="3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37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horizontal="center" vertical="top"/>
    </xf>
    <xf numFmtId="164" fontId="39" fillId="3" borderId="1" xfId="0" applyNumberFormat="1" applyFont="1" applyFill="1" applyBorder="1" applyAlignment="1">
      <alignment horizontal="center" vertical="center"/>
    </xf>
    <xf numFmtId="164" fontId="39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top" wrapText="1"/>
    </xf>
    <xf numFmtId="49" fontId="1" fillId="3" borderId="1" xfId="0" applyNumberFormat="1" applyFont="1" applyFill="1" applyBorder="1" applyAlignment="1">
      <alignment horizontal="center" vertical="top"/>
    </xf>
    <xf numFmtId="164" fontId="37" fillId="3" borderId="1" xfId="0" applyNumberFormat="1" applyFont="1" applyFill="1" applyBorder="1" applyAlignment="1">
      <alignment horizontal="center" vertical="center"/>
    </xf>
    <xf numFmtId="164" fontId="37" fillId="3" borderId="1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top"/>
    </xf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vertical="center"/>
    </xf>
    <xf numFmtId="165" fontId="39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5" fontId="37" fillId="3" borderId="1" xfId="0" applyNumberFormat="1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top"/>
    </xf>
    <xf numFmtId="49" fontId="40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49" fontId="40" fillId="3" borderId="7" xfId="0" applyNumberFormat="1" applyFont="1" applyFill="1" applyBorder="1" applyAlignment="1">
      <alignment horizontal="center" vertical="top"/>
    </xf>
    <xf numFmtId="3" fontId="1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49" fontId="42" fillId="3" borderId="1" xfId="0" applyNumberFormat="1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26" fillId="0" borderId="0" xfId="0" applyFont="1"/>
    <xf numFmtId="0" fontId="37" fillId="2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vertical="center"/>
    </xf>
    <xf numFmtId="0" fontId="46" fillId="2" borderId="1" xfId="0" applyFont="1" applyFill="1" applyBorder="1" applyAlignment="1">
      <alignment horizontal="left" vertical="center" wrapText="1"/>
    </xf>
    <xf numFmtId="164" fontId="46" fillId="0" borderId="1" xfId="0" applyNumberFormat="1" applyFont="1" applyFill="1" applyBorder="1" applyAlignment="1">
      <alignment vertical="center"/>
    </xf>
    <xf numFmtId="0" fontId="46" fillId="2" borderId="1" xfId="0" applyFont="1" applyFill="1" applyBorder="1" applyAlignment="1">
      <alignment horizontal="left" vertical="center" wrapText="1" indent="1"/>
    </xf>
    <xf numFmtId="0" fontId="46" fillId="0" borderId="1" xfId="0" applyFont="1" applyFill="1" applyBorder="1" applyAlignment="1">
      <alignment horizontal="left" vertical="center" wrapText="1" indent="1"/>
    </xf>
    <xf numFmtId="0" fontId="46" fillId="0" borderId="1" xfId="0" applyFont="1" applyFill="1" applyBorder="1" applyAlignment="1">
      <alignment horizontal="left" vertical="center" wrapText="1"/>
    </xf>
    <xf numFmtId="0" fontId="46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horizontal="left" vertical="center" wrapText="1"/>
    </xf>
    <xf numFmtId="164" fontId="33" fillId="2" borderId="1" xfId="0" applyNumberFormat="1" applyFont="1" applyFill="1" applyBorder="1" applyAlignment="1">
      <alignment vertical="center"/>
    </xf>
    <xf numFmtId="164" fontId="46" fillId="2" borderId="1" xfId="0" applyNumberFormat="1" applyFont="1" applyFill="1" applyBorder="1" applyAlignment="1">
      <alignment vertical="center"/>
    </xf>
    <xf numFmtId="164" fontId="33" fillId="0" borderId="1" xfId="0" applyNumberFormat="1" applyFont="1" applyFill="1" applyBorder="1" applyAlignment="1">
      <alignment vertical="center" wrapText="1"/>
    </xf>
    <xf numFmtId="164" fontId="46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vertical="top" wrapText="1"/>
    </xf>
    <xf numFmtId="3" fontId="4" fillId="0" borderId="1" xfId="0" applyNumberFormat="1" applyFont="1" applyFill="1" applyBorder="1" applyAlignment="1">
      <alignment horizontal="center" vertical="top"/>
    </xf>
    <xf numFmtId="164" fontId="4" fillId="3" borderId="1" xfId="0" applyNumberFormat="1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49" fontId="4" fillId="0" borderId="7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26" fillId="0" borderId="6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47" fillId="0" borderId="0" xfId="0" applyFont="1"/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8" fillId="0" borderId="0" xfId="0" applyFont="1"/>
    <xf numFmtId="0" fontId="46" fillId="0" borderId="0" xfId="0" applyFont="1" applyFill="1"/>
    <xf numFmtId="0" fontId="49" fillId="0" borderId="0" xfId="0" applyFont="1"/>
    <xf numFmtId="0" fontId="33" fillId="0" borderId="0" xfId="0" applyFont="1" applyFill="1" applyAlignment="1">
      <alignment horizontal="center" wrapText="1"/>
    </xf>
    <xf numFmtId="0" fontId="46" fillId="0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49" fontId="42" fillId="3" borderId="5" xfId="0" applyNumberFormat="1" applyFont="1" applyFill="1" applyBorder="1" applyAlignment="1">
      <alignment horizontal="center" vertical="center" wrapText="1"/>
    </xf>
    <xf numFmtId="49" fontId="42" fillId="3" borderId="7" xfId="0" applyNumberFormat="1" applyFont="1" applyFill="1" applyBorder="1" applyAlignment="1">
      <alignment horizontal="center" vertical="center" wrapText="1"/>
    </xf>
    <xf numFmtId="49" fontId="42" fillId="3" borderId="6" xfId="0" applyNumberFormat="1" applyFont="1" applyFill="1" applyBorder="1" applyAlignment="1">
      <alignment horizontal="center" vertical="center" wrapText="1"/>
    </xf>
    <xf numFmtId="0" fontId="42" fillId="3" borderId="5" xfId="0" applyFont="1" applyFill="1" applyBorder="1" applyAlignment="1">
      <alignment horizontal="left" vertical="center" wrapText="1"/>
    </xf>
    <xf numFmtId="0" fontId="42" fillId="3" borderId="7" xfId="0" applyFont="1" applyFill="1" applyBorder="1" applyAlignment="1">
      <alignment horizontal="left" vertical="center" wrapText="1"/>
    </xf>
    <xf numFmtId="0" fontId="42" fillId="3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center" vertical="top"/>
    </xf>
    <xf numFmtId="49" fontId="4" fillId="3" borderId="6" xfId="0" applyNumberFormat="1" applyFont="1" applyFill="1" applyBorder="1" applyAlignment="1">
      <alignment horizontal="center" vertical="top"/>
    </xf>
    <xf numFmtId="49" fontId="5" fillId="3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0" fillId="3" borderId="1" xfId="0" applyNumberFormat="1" applyFont="1" applyFill="1" applyBorder="1" applyAlignment="1">
      <alignment horizontal="center" vertical="top"/>
    </xf>
    <xf numFmtId="49" fontId="40" fillId="3" borderId="5" xfId="0" applyNumberFormat="1" applyFont="1" applyFill="1" applyBorder="1" applyAlignment="1">
      <alignment horizontal="center" vertical="top"/>
    </xf>
    <xf numFmtId="49" fontId="40" fillId="3" borderId="6" xfId="0" applyNumberFormat="1" applyFont="1" applyFill="1" applyBorder="1" applyAlignment="1">
      <alignment horizontal="center" vertical="top"/>
    </xf>
    <xf numFmtId="49" fontId="5" fillId="3" borderId="5" xfId="0" applyNumberFormat="1" applyFont="1" applyFill="1" applyBorder="1" applyAlignment="1">
      <alignment horizontal="center" vertical="top"/>
    </xf>
    <xf numFmtId="49" fontId="5" fillId="3" borderId="7" xfId="0" applyNumberFormat="1" applyFont="1" applyFill="1" applyBorder="1" applyAlignment="1">
      <alignment horizontal="center" vertical="top"/>
    </xf>
    <xf numFmtId="49" fontId="5" fillId="3" borderId="6" xfId="0" applyNumberFormat="1" applyFont="1" applyFill="1" applyBorder="1" applyAlignment="1">
      <alignment horizontal="center" vertical="top"/>
    </xf>
    <xf numFmtId="49" fontId="4" fillId="3" borderId="7" xfId="0" applyNumberFormat="1" applyFont="1" applyFill="1" applyBorder="1" applyAlignment="1">
      <alignment horizontal="center" vertical="top"/>
    </xf>
    <xf numFmtId="49" fontId="40" fillId="3" borderId="7" xfId="0" applyNumberFormat="1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4" fillId="0" borderId="0" xfId="0" applyFont="1" applyAlignment="1"/>
    <xf numFmtId="0" fontId="36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Alignment="1"/>
    <xf numFmtId="0" fontId="17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49" fontId="46" fillId="2" borderId="1" xfId="0" applyNumberFormat="1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left" vertical="center" wrapText="1"/>
    </xf>
    <xf numFmtId="49" fontId="46" fillId="2" borderId="5" xfId="0" applyNumberFormat="1" applyFont="1" applyFill="1" applyBorder="1" applyAlignment="1">
      <alignment horizontal="center" vertical="center"/>
    </xf>
    <xf numFmtId="49" fontId="46" fillId="2" borderId="7" xfId="0" applyNumberFormat="1" applyFont="1" applyFill="1" applyBorder="1" applyAlignment="1">
      <alignment horizontal="center" vertical="center"/>
    </xf>
    <xf numFmtId="49" fontId="46" fillId="2" borderId="6" xfId="0" applyNumberFormat="1" applyFont="1" applyFill="1" applyBorder="1" applyAlignment="1">
      <alignment horizontal="center" vertical="center"/>
    </xf>
    <xf numFmtId="0" fontId="46" fillId="2" borderId="5" xfId="0" applyFont="1" applyFill="1" applyBorder="1" applyAlignment="1">
      <alignment horizontal="left" vertical="center" wrapText="1"/>
    </xf>
    <xf numFmtId="0" fontId="46" fillId="2" borderId="7" xfId="0" applyFont="1" applyFill="1" applyBorder="1" applyAlignment="1">
      <alignment horizontal="left" vertical="center" wrapText="1"/>
    </xf>
    <xf numFmtId="0" fontId="46" fillId="2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top" wrapText="1"/>
    </xf>
    <xf numFmtId="0" fontId="26" fillId="0" borderId="1" xfId="0" applyFont="1" applyFill="1" applyBorder="1" applyAlignment="1">
      <alignment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19" fillId="0" borderId="0" xfId="0" applyFont="1"/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/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49" fontId="26" fillId="0" borderId="6" xfId="0" applyNumberFormat="1" applyFont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top"/>
    </xf>
    <xf numFmtId="49" fontId="4" fillId="0" borderId="6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top"/>
    </xf>
    <xf numFmtId="0" fontId="38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38" fillId="0" borderId="1" xfId="0" applyFont="1" applyFill="1" applyBorder="1" applyAlignment="1">
      <alignment vertical="top" wrapText="1"/>
    </xf>
    <xf numFmtId="49" fontId="38" fillId="0" borderId="5" xfId="0" applyNumberFormat="1" applyFont="1" applyFill="1" applyBorder="1" applyAlignment="1">
      <alignment horizontal="center" vertical="top"/>
    </xf>
    <xf numFmtId="49" fontId="38" fillId="0" borderId="6" xfId="0" applyNumberFormat="1" applyFont="1" applyFill="1" applyBorder="1" applyAlignment="1">
      <alignment horizontal="center" vertical="top"/>
    </xf>
    <xf numFmtId="0" fontId="38" fillId="0" borderId="5" xfId="0" applyFont="1" applyFill="1" applyBorder="1" applyAlignment="1">
      <alignment horizontal="center" vertical="top"/>
    </xf>
    <xf numFmtId="0" fontId="38" fillId="0" borderId="6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1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38" fillId="0" borderId="1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3" fillId="0" borderId="1" xfId="0" applyFont="1" applyFill="1" applyBorder="1" applyAlignment="1"/>
    <xf numFmtId="0" fontId="29" fillId="0" borderId="7" xfId="0" applyFont="1" applyBorder="1"/>
    <xf numFmtId="0" fontId="29" fillId="0" borderId="6" xfId="0" applyFont="1" applyBorder="1"/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3" fillId="0" borderId="0" xfId="0" applyFont="1" applyFill="1" applyAlignment="1">
      <alignment horizontal="center" wrapText="1"/>
    </xf>
    <xf numFmtId="0" fontId="46" fillId="0" borderId="0" xfId="0" applyFont="1" applyFill="1" applyAlignment="1">
      <alignment horizontal="left"/>
    </xf>
    <xf numFmtId="0" fontId="46" fillId="0" borderId="0" xfId="0" applyFont="1" applyFill="1" applyAlignment="1">
      <alignment horizontal="left" vertical="center" wrapText="1"/>
    </xf>
    <xf numFmtId="0" fontId="46" fillId="0" borderId="0" xfId="0" applyFont="1" applyFill="1" applyBorder="1" applyAlignment="1">
      <alignment horizontal="left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top"/>
    </xf>
    <xf numFmtId="0" fontId="46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wrapText="1"/>
    </xf>
    <xf numFmtId="0" fontId="17" fillId="0" borderId="0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esktop/&#1050;&#1059;&#1051;&#1068;&#1058;&#1059;&#1056;&#1040;/&#1054;&#1090;&#1076;&#1077;&#1083;%20&#1082;&#1091;&#1083;&#1100;&#1090;&#1091;&#1088;&#1099;%20%202021/&#1052;&#1059;&#1053;&#1048;&#1062;%20%20&#1055;&#1056;&#1054;&#1043;&#1056;&#1040;&#1052;&#1052;&#1040;%20&#1050;&#1059;&#1051;&#1068;&#1058;&#1059;&#1056;&#1040;/&#1050;&#1091;&#1083;&#1100;&#1090;&#1091;&#1088;&#1072;%20&#1079;&#1072;%206%20&#1084;&#1077;&#1089;%202021%20&#1073;&#1091;&#1093;&#1075;&#1072;&#1083;&#1090;&#1077;&#1088;&#1080;&#110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орма 1+"/>
      <sheetName val="Форма 2+"/>
      <sheetName val="Форма 3"/>
      <sheetName val="Форма 4+"/>
      <sheetName val="Форма 5"/>
      <sheetName val="Форма 6"/>
      <sheetName val="Отчет о совместимости"/>
    </sheetNames>
    <sheetDataSet>
      <sheetData sheetId="0"/>
      <sheetData sheetId="1">
        <row r="16">
          <cell r="N16">
            <v>35131.300000000003</v>
          </cell>
          <cell r="O16">
            <v>19202</v>
          </cell>
        </row>
        <row r="17">
          <cell r="N17">
            <v>35131.300000000003</v>
          </cell>
          <cell r="O17">
            <v>19202</v>
          </cell>
        </row>
        <row r="42">
          <cell r="N42">
            <v>1256</v>
          </cell>
          <cell r="O42">
            <v>341.1</v>
          </cell>
        </row>
        <row r="44">
          <cell r="N44">
            <v>1000</v>
          </cell>
          <cell r="O44">
            <v>0</v>
          </cell>
        </row>
        <row r="52">
          <cell r="N52">
            <v>368.7</v>
          </cell>
        </row>
        <row r="53">
          <cell r="N53">
            <v>10</v>
          </cell>
        </row>
        <row r="54">
          <cell r="N54">
            <v>150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Апекс">
      <a:majorFont>
        <a:latin typeface="Lucida Sans"/>
        <a:ea typeface=""/>
        <a:cs typeface=""/>
        <a:font script="Grek" typeface="Arial"/>
        <a:font script="Cyrl" typeface="Arial"/>
        <a:font script="Jpan" typeface="HG丸ｺﾞｼｯｸM-PRO"/>
        <a:font script="Hang" typeface="휴먼옛체"/>
        <a:font script="Hans" typeface="黑体"/>
        <a:font script="Hant" typeface="微軟正黑體"/>
        <a:font script="Arab" typeface="Tahoma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Book Antiqua"/>
        <a:ea typeface=""/>
        <a:cs typeface=""/>
        <a:font script="Grek" typeface="Times New Roman"/>
        <a:font script="Cyrl" typeface="Times New Roman"/>
        <a:font script="Jpan" typeface="HG明朝B"/>
        <a:font script="Hang" typeface="돋움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Q62"/>
  <sheetViews>
    <sheetView topLeftCell="A7" workbookViewId="0">
      <selection activeCell="E8" sqref="E8:P8"/>
    </sheetView>
  </sheetViews>
  <sheetFormatPr defaultRowHeight="15"/>
  <cols>
    <col min="1" max="1" width="4.5703125" customWidth="1"/>
    <col min="2" max="2" width="3.28515625" customWidth="1"/>
    <col min="3" max="3" width="4.7109375" customWidth="1"/>
    <col min="4" max="5" width="3.28515625" customWidth="1"/>
    <col min="6" max="6" width="40" customWidth="1"/>
    <col min="7" max="7" width="48.85546875" customWidth="1"/>
    <col min="8" max="8" width="5.140625" customWidth="1"/>
    <col min="9" max="10" width="4" customWidth="1"/>
    <col min="11" max="11" width="17" customWidth="1"/>
    <col min="12" max="12" width="11.7109375" customWidth="1"/>
    <col min="13" max="13" width="14.5703125" customWidth="1"/>
    <col min="14" max="14" width="15.28515625" customWidth="1"/>
    <col min="15" max="15" width="19.5703125" customWidth="1"/>
    <col min="16" max="16" width="14.7109375" customWidth="1"/>
    <col min="17" max="17" width="17.42578125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7" ht="18.75">
      <c r="A1" s="286"/>
      <c r="B1" s="286"/>
      <c r="C1" s="286"/>
      <c r="D1" s="286"/>
      <c r="E1" s="286"/>
      <c r="F1" s="286"/>
      <c r="G1" s="2"/>
      <c r="H1" s="2"/>
      <c r="I1" s="2"/>
      <c r="J1" s="2"/>
      <c r="K1" s="2"/>
      <c r="L1" s="2"/>
      <c r="M1" s="1"/>
      <c r="N1" s="2"/>
      <c r="O1" s="2"/>
      <c r="P1" s="2"/>
      <c r="Q1" s="18" t="s">
        <v>8</v>
      </c>
    </row>
    <row r="2" spans="1:17" ht="63" customHeight="1">
      <c r="A2" s="290" t="s">
        <v>332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</row>
    <row r="3" spans="1:17" ht="18.75">
      <c r="A3" s="287" t="s">
        <v>43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</row>
    <row r="4" spans="1:17" ht="18.7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ht="18.75">
      <c r="A5" s="8"/>
      <c r="B5" s="9"/>
      <c r="C5" s="9"/>
      <c r="D5" s="9"/>
      <c r="E5" s="9"/>
      <c r="F5" s="289" t="s">
        <v>42</v>
      </c>
      <c r="G5" s="289"/>
      <c r="H5" s="289"/>
      <c r="I5" s="289"/>
      <c r="J5" s="289"/>
      <c r="K5" s="289"/>
      <c r="L5" s="289"/>
      <c r="M5" s="289"/>
      <c r="N5" s="289"/>
      <c r="O5" s="289"/>
      <c r="P5" s="9"/>
      <c r="Q5" s="9"/>
    </row>
    <row r="6" spans="1:17" ht="18.75">
      <c r="A6" s="286" t="s">
        <v>8</v>
      </c>
      <c r="B6" s="286"/>
      <c r="C6" s="286"/>
      <c r="D6" s="286"/>
      <c r="E6" s="286"/>
      <c r="F6" s="286"/>
      <c r="G6" s="131"/>
      <c r="H6" s="131"/>
      <c r="I6" s="131"/>
      <c r="J6" s="131"/>
      <c r="K6" s="131"/>
      <c r="L6" s="131"/>
      <c r="M6" s="134"/>
      <c r="N6" s="131"/>
      <c r="O6" s="131"/>
      <c r="P6" s="131"/>
      <c r="Q6" s="18"/>
    </row>
    <row r="7" spans="1:17" ht="15.75">
      <c r="A7" s="274"/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</row>
    <row r="8" spans="1:17" ht="18.75">
      <c r="A8" s="129"/>
      <c r="B8" s="135"/>
      <c r="C8" s="135"/>
      <c r="D8" s="135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135"/>
    </row>
    <row r="9" spans="1:17">
      <c r="A9" s="136"/>
      <c r="B9" s="136"/>
      <c r="C9" s="136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>
      <c r="A10" s="277" t="s">
        <v>0</v>
      </c>
      <c r="B10" s="278"/>
      <c r="C10" s="278"/>
      <c r="D10" s="278"/>
      <c r="E10" s="279"/>
      <c r="F10" s="280" t="s">
        <v>253</v>
      </c>
      <c r="G10" s="280" t="s">
        <v>254</v>
      </c>
      <c r="H10" s="282" t="s">
        <v>255</v>
      </c>
      <c r="I10" s="282"/>
      <c r="J10" s="282"/>
      <c r="K10" s="282"/>
      <c r="L10" s="282"/>
      <c r="M10" s="283" t="s">
        <v>256</v>
      </c>
      <c r="N10" s="284"/>
      <c r="O10" s="284"/>
      <c r="P10" s="285" t="s">
        <v>257</v>
      </c>
      <c r="Q10" s="285"/>
    </row>
    <row r="11" spans="1:17" ht="90">
      <c r="A11" s="133" t="s">
        <v>1</v>
      </c>
      <c r="B11" s="133" t="s">
        <v>2</v>
      </c>
      <c r="C11" s="133" t="s">
        <v>3</v>
      </c>
      <c r="D11" s="133" t="s">
        <v>4</v>
      </c>
      <c r="E11" s="133" t="s">
        <v>258</v>
      </c>
      <c r="F11" s="281" t="s">
        <v>259</v>
      </c>
      <c r="G11" s="280"/>
      <c r="H11" s="137" t="s">
        <v>260</v>
      </c>
      <c r="I11" s="137" t="s">
        <v>261</v>
      </c>
      <c r="J11" s="137" t="s">
        <v>262</v>
      </c>
      <c r="K11" s="137" t="s">
        <v>263</v>
      </c>
      <c r="L11" s="137" t="s">
        <v>264</v>
      </c>
      <c r="M11" s="138" t="s">
        <v>265</v>
      </c>
      <c r="N11" s="138" t="s">
        <v>266</v>
      </c>
      <c r="O11" s="138" t="s">
        <v>267</v>
      </c>
      <c r="P11" s="138" t="s">
        <v>268</v>
      </c>
      <c r="Q11" s="138" t="s">
        <v>269</v>
      </c>
    </row>
    <row r="12" spans="1:17">
      <c r="A12" s="265" t="s">
        <v>38</v>
      </c>
      <c r="B12" s="268"/>
      <c r="C12" s="271"/>
      <c r="D12" s="271"/>
      <c r="E12" s="271"/>
      <c r="F12" s="261" t="s">
        <v>270</v>
      </c>
      <c r="G12" s="139" t="s">
        <v>271</v>
      </c>
      <c r="H12" s="140"/>
      <c r="I12" s="140"/>
      <c r="J12" s="140"/>
      <c r="K12" s="140"/>
      <c r="L12" s="140"/>
      <c r="M12" s="141">
        <f>M15+M14+M13</f>
        <v>132739.79999999999</v>
      </c>
      <c r="N12" s="141">
        <f>N15+N14+N13</f>
        <v>171484.80000000002</v>
      </c>
      <c r="O12" s="141">
        <f>O15+O14+O13</f>
        <v>68139.239999999991</v>
      </c>
      <c r="P12" s="141">
        <f>O12/M12*100</f>
        <v>51.332938576071371</v>
      </c>
      <c r="Q12" s="141">
        <f>O12/N12*100</f>
        <v>39.734856966914847</v>
      </c>
    </row>
    <row r="13" spans="1:17" ht="24">
      <c r="A13" s="266"/>
      <c r="B13" s="269"/>
      <c r="C13" s="272"/>
      <c r="D13" s="272"/>
      <c r="E13" s="272"/>
      <c r="F13" s="262"/>
      <c r="G13" s="142" t="s">
        <v>272</v>
      </c>
      <c r="H13" s="140">
        <v>938</v>
      </c>
      <c r="I13" s="140"/>
      <c r="J13" s="140"/>
      <c r="K13" s="140"/>
      <c r="L13" s="140"/>
      <c r="M13" s="141">
        <f>M16+M20+M32+M41</f>
        <v>132739.79999999999</v>
      </c>
      <c r="N13" s="141">
        <f>N16+N20+N32+N41</f>
        <v>171484.80000000002</v>
      </c>
      <c r="O13" s="141">
        <f>O16+O20+O32+O41</f>
        <v>68139.239999999991</v>
      </c>
      <c r="P13" s="141">
        <f>O13/M13*100</f>
        <v>51.332938576071371</v>
      </c>
      <c r="Q13" s="141">
        <f>O13/N13*100</f>
        <v>39.734856966914847</v>
      </c>
    </row>
    <row r="14" spans="1:17">
      <c r="A14" s="266"/>
      <c r="B14" s="269"/>
      <c r="C14" s="272"/>
      <c r="D14" s="272"/>
      <c r="E14" s="272"/>
      <c r="F14" s="262"/>
      <c r="G14" s="142" t="s">
        <v>273</v>
      </c>
      <c r="H14" s="140" t="s">
        <v>274</v>
      </c>
      <c r="I14" s="140"/>
      <c r="J14" s="140"/>
      <c r="K14" s="140"/>
      <c r="L14" s="140"/>
      <c r="M14" s="143"/>
      <c r="N14" s="143"/>
      <c r="O14" s="143"/>
      <c r="P14" s="144"/>
      <c r="Q14" s="144"/>
    </row>
    <row r="15" spans="1:17">
      <c r="A15" s="267"/>
      <c r="B15" s="270"/>
      <c r="C15" s="273"/>
      <c r="D15" s="273"/>
      <c r="E15" s="273"/>
      <c r="F15" s="263"/>
      <c r="G15" s="145" t="s">
        <v>275</v>
      </c>
      <c r="H15" s="140" t="s">
        <v>276</v>
      </c>
      <c r="I15" s="140"/>
      <c r="J15" s="140"/>
      <c r="K15" s="140"/>
      <c r="L15" s="140"/>
      <c r="M15" s="146"/>
      <c r="N15" s="146"/>
      <c r="O15" s="146"/>
      <c r="P15" s="144"/>
      <c r="Q15" s="144"/>
    </row>
    <row r="16" spans="1:17">
      <c r="A16" s="248" t="s">
        <v>38</v>
      </c>
      <c r="B16" s="248" t="s">
        <v>5</v>
      </c>
      <c r="C16" s="248"/>
      <c r="D16" s="248"/>
      <c r="E16" s="253"/>
      <c r="F16" s="264" t="s">
        <v>277</v>
      </c>
      <c r="G16" s="147" t="s">
        <v>271</v>
      </c>
      <c r="H16" s="148"/>
      <c r="I16" s="148"/>
      <c r="J16" s="148"/>
      <c r="K16" s="148"/>
      <c r="L16" s="148"/>
      <c r="M16" s="149">
        <f>M17</f>
        <v>75667.399999999994</v>
      </c>
      <c r="N16" s="149">
        <f>N17</f>
        <v>75852.5</v>
      </c>
      <c r="O16" s="149">
        <f>O17</f>
        <v>40573.539999999994</v>
      </c>
      <c r="P16" s="150">
        <f>O16/M16*100</f>
        <v>53.620898828293292</v>
      </c>
      <c r="Q16" s="150">
        <f>O16/N16*100</f>
        <v>53.490049767641132</v>
      </c>
    </row>
    <row r="17" spans="1:17" ht="24">
      <c r="A17" s="248"/>
      <c r="B17" s="248"/>
      <c r="C17" s="248"/>
      <c r="D17" s="248"/>
      <c r="E17" s="255"/>
      <c r="F17" s="264"/>
      <c r="G17" s="151" t="s">
        <v>278</v>
      </c>
      <c r="H17" s="152">
        <v>938</v>
      </c>
      <c r="I17" s="152" t="s">
        <v>44</v>
      </c>
      <c r="J17" s="152" t="s">
        <v>37</v>
      </c>
      <c r="K17" s="152"/>
      <c r="L17" s="152"/>
      <c r="M17" s="153">
        <f>SUM(M18:M19)</f>
        <v>75667.399999999994</v>
      </c>
      <c r="N17" s="153">
        <f>SUM(N18:N19)</f>
        <v>75852.5</v>
      </c>
      <c r="O17" s="153">
        <f>SUM(O18:O19)</f>
        <v>40573.539999999994</v>
      </c>
      <c r="P17" s="154">
        <f>O17/M17*100</f>
        <v>53.620898828293292</v>
      </c>
      <c r="Q17" s="154">
        <f>O17/N17*100</f>
        <v>53.490049767641132</v>
      </c>
    </row>
    <row r="18" spans="1:17" ht="24">
      <c r="A18" s="155" t="s">
        <v>38</v>
      </c>
      <c r="B18" s="155" t="s">
        <v>5</v>
      </c>
      <c r="C18" s="155" t="s">
        <v>37</v>
      </c>
      <c r="D18" s="155"/>
      <c r="E18" s="155"/>
      <c r="F18" s="156" t="s">
        <v>279</v>
      </c>
      <c r="G18" s="157" t="s">
        <v>278</v>
      </c>
      <c r="H18" s="158" t="s">
        <v>280</v>
      </c>
      <c r="I18" s="158" t="s">
        <v>44</v>
      </c>
      <c r="J18" s="158" t="s">
        <v>37</v>
      </c>
      <c r="K18" s="159" t="s">
        <v>281</v>
      </c>
      <c r="L18" s="160" t="s">
        <v>282</v>
      </c>
      <c r="M18" s="153">
        <v>433</v>
      </c>
      <c r="N18" s="153">
        <v>1651.4</v>
      </c>
      <c r="O18" s="153">
        <v>757.34</v>
      </c>
      <c r="P18" s="154">
        <f>O18/M18*100</f>
        <v>174.90531177829101</v>
      </c>
      <c r="Q18" s="154">
        <f>O18/N18*100</f>
        <v>45.860482015259777</v>
      </c>
    </row>
    <row r="19" spans="1:17" ht="24">
      <c r="A19" s="161" t="s">
        <v>38</v>
      </c>
      <c r="B19" s="161" t="s">
        <v>5</v>
      </c>
      <c r="C19" s="161" t="s">
        <v>18</v>
      </c>
      <c r="D19" s="162"/>
      <c r="E19" s="162"/>
      <c r="F19" s="157" t="s">
        <v>283</v>
      </c>
      <c r="G19" s="157" t="s">
        <v>278</v>
      </c>
      <c r="H19" s="163">
        <v>938</v>
      </c>
      <c r="I19" s="164" t="s">
        <v>44</v>
      </c>
      <c r="J19" s="164" t="s">
        <v>37</v>
      </c>
      <c r="K19" s="164" t="s">
        <v>284</v>
      </c>
      <c r="L19" s="163">
        <v>621</v>
      </c>
      <c r="M19" s="153">
        <v>75234.399999999994</v>
      </c>
      <c r="N19" s="153">
        <v>74201.100000000006</v>
      </c>
      <c r="O19" s="153">
        <v>39816.199999999997</v>
      </c>
      <c r="P19" s="154">
        <f t="shared" ref="P19:P61" si="0">O19/M19*100</f>
        <v>52.922865072360516</v>
      </c>
      <c r="Q19" s="154">
        <f t="shared" ref="Q19:Q62" si="1">O19/N19*100</f>
        <v>53.659851403820149</v>
      </c>
    </row>
    <row r="20" spans="1:17">
      <c r="A20" s="248" t="s">
        <v>38</v>
      </c>
      <c r="B20" s="248" t="s">
        <v>6</v>
      </c>
      <c r="C20" s="249"/>
      <c r="D20" s="249"/>
      <c r="E20" s="246"/>
      <c r="F20" s="245" t="s">
        <v>285</v>
      </c>
      <c r="G20" s="165" t="s">
        <v>271</v>
      </c>
      <c r="H20" s="164"/>
      <c r="I20" s="164"/>
      <c r="J20" s="164"/>
      <c r="K20" s="163"/>
      <c r="L20" s="163"/>
      <c r="M20" s="149">
        <f>M21</f>
        <v>29119.4</v>
      </c>
      <c r="N20" s="149">
        <f>N21</f>
        <v>35131.300000000003</v>
      </c>
      <c r="O20" s="149">
        <f>O21</f>
        <v>19202</v>
      </c>
      <c r="P20" s="150">
        <f t="shared" si="0"/>
        <v>65.9422927670213</v>
      </c>
      <c r="Q20" s="150">
        <f t="shared" si="1"/>
        <v>54.657812264277148</v>
      </c>
    </row>
    <row r="21" spans="1:17" ht="24">
      <c r="A21" s="248"/>
      <c r="B21" s="248"/>
      <c r="C21" s="249"/>
      <c r="D21" s="249"/>
      <c r="E21" s="247"/>
      <c r="F21" s="245"/>
      <c r="G21" s="157" t="s">
        <v>278</v>
      </c>
      <c r="H21" s="164" t="s">
        <v>280</v>
      </c>
      <c r="I21" s="164" t="s">
        <v>44</v>
      </c>
      <c r="J21" s="164" t="s">
        <v>37</v>
      </c>
      <c r="K21" s="163"/>
      <c r="L21" s="163"/>
      <c r="M21" s="153">
        <f>SUM(M22:M31)</f>
        <v>29119.4</v>
      </c>
      <c r="N21" s="153">
        <f>SUM(N22:N31)</f>
        <v>35131.300000000003</v>
      </c>
      <c r="O21" s="153">
        <f>SUM(O22:O31)</f>
        <v>19202</v>
      </c>
      <c r="P21" s="154">
        <f>O21/M21*100</f>
        <v>65.9422927670213</v>
      </c>
      <c r="Q21" s="154">
        <f t="shared" si="1"/>
        <v>54.657812264277148</v>
      </c>
    </row>
    <row r="22" spans="1:17">
      <c r="A22" s="246" t="s">
        <v>38</v>
      </c>
      <c r="B22" s="246" t="s">
        <v>6</v>
      </c>
      <c r="C22" s="246" t="s">
        <v>37</v>
      </c>
      <c r="D22" s="246"/>
      <c r="E22" s="246"/>
      <c r="F22" s="233" t="s">
        <v>45</v>
      </c>
      <c r="G22" s="233" t="s">
        <v>278</v>
      </c>
      <c r="H22" s="164" t="s">
        <v>280</v>
      </c>
      <c r="I22" s="164" t="s">
        <v>44</v>
      </c>
      <c r="J22" s="164" t="s">
        <v>37</v>
      </c>
      <c r="K22" s="164" t="s">
        <v>286</v>
      </c>
      <c r="L22" s="160">
        <v>611</v>
      </c>
      <c r="M22" s="153">
        <v>28438.400000000001</v>
      </c>
      <c r="N22" s="153">
        <v>28450.3</v>
      </c>
      <c r="O22" s="153">
        <v>12522</v>
      </c>
      <c r="P22" s="154">
        <f t="shared" si="0"/>
        <v>44.032013052773713</v>
      </c>
      <c r="Q22" s="154">
        <f t="shared" si="1"/>
        <v>44.013595638710314</v>
      </c>
    </row>
    <row r="23" spans="1:17">
      <c r="A23" s="256"/>
      <c r="B23" s="256"/>
      <c r="C23" s="256"/>
      <c r="D23" s="256"/>
      <c r="E23" s="256"/>
      <c r="F23" s="234"/>
      <c r="G23" s="234"/>
      <c r="H23" s="164" t="s">
        <v>280</v>
      </c>
      <c r="I23" s="164" t="s">
        <v>44</v>
      </c>
      <c r="J23" s="164" t="s">
        <v>37</v>
      </c>
      <c r="K23" s="164" t="s">
        <v>286</v>
      </c>
      <c r="L23" s="160">
        <v>612</v>
      </c>
      <c r="M23" s="153"/>
      <c r="N23" s="153"/>
      <c r="O23" s="153"/>
      <c r="P23" s="154" t="e">
        <f t="shared" si="0"/>
        <v>#DIV/0!</v>
      </c>
      <c r="Q23" s="154" t="e">
        <f t="shared" si="1"/>
        <v>#DIV/0!</v>
      </c>
    </row>
    <row r="24" spans="1:17">
      <c r="A24" s="247"/>
      <c r="B24" s="247"/>
      <c r="C24" s="247"/>
      <c r="D24" s="247"/>
      <c r="E24" s="247"/>
      <c r="F24" s="235"/>
      <c r="G24" s="235"/>
      <c r="H24" s="164" t="s">
        <v>280</v>
      </c>
      <c r="I24" s="164" t="s">
        <v>44</v>
      </c>
      <c r="J24" s="164" t="s">
        <v>37</v>
      </c>
      <c r="K24" s="164" t="s">
        <v>287</v>
      </c>
      <c r="L24" s="160">
        <v>612</v>
      </c>
      <c r="M24" s="153"/>
      <c r="N24" s="153"/>
      <c r="O24" s="153"/>
      <c r="P24" s="154" t="e">
        <f t="shared" si="0"/>
        <v>#DIV/0!</v>
      </c>
      <c r="Q24" s="154" t="e">
        <f t="shared" si="1"/>
        <v>#DIV/0!</v>
      </c>
    </row>
    <row r="25" spans="1:17" ht="25.5">
      <c r="A25" s="246" t="s">
        <v>38</v>
      </c>
      <c r="B25" s="246" t="s">
        <v>6</v>
      </c>
      <c r="C25" s="246" t="s">
        <v>18</v>
      </c>
      <c r="D25" s="246"/>
      <c r="E25" s="246"/>
      <c r="F25" s="233" t="s">
        <v>288</v>
      </c>
      <c r="G25" s="233" t="s">
        <v>278</v>
      </c>
      <c r="H25" s="164" t="s">
        <v>280</v>
      </c>
      <c r="I25" s="164" t="s">
        <v>44</v>
      </c>
      <c r="J25" s="164" t="s">
        <v>37</v>
      </c>
      <c r="K25" s="166" t="s">
        <v>289</v>
      </c>
      <c r="L25" s="160">
        <v>612</v>
      </c>
      <c r="M25" s="153">
        <v>1</v>
      </c>
      <c r="N25" s="153">
        <v>1</v>
      </c>
      <c r="O25" s="153">
        <v>0</v>
      </c>
      <c r="P25" s="154">
        <f t="shared" si="0"/>
        <v>0</v>
      </c>
      <c r="Q25" s="154">
        <f t="shared" si="1"/>
        <v>0</v>
      </c>
    </row>
    <row r="26" spans="1:17">
      <c r="A26" s="256"/>
      <c r="B26" s="256"/>
      <c r="C26" s="256"/>
      <c r="D26" s="256"/>
      <c r="E26" s="256"/>
      <c r="F26" s="234"/>
      <c r="G26" s="234"/>
      <c r="H26" s="164" t="s">
        <v>280</v>
      </c>
      <c r="I26" s="164" t="s">
        <v>44</v>
      </c>
      <c r="J26" s="164" t="s">
        <v>39</v>
      </c>
      <c r="K26" s="166" t="s">
        <v>290</v>
      </c>
      <c r="L26" s="160">
        <v>612</v>
      </c>
      <c r="M26" s="153"/>
      <c r="N26" s="153"/>
      <c r="O26" s="153"/>
      <c r="P26" s="154" t="e">
        <f t="shared" si="0"/>
        <v>#DIV/0!</v>
      </c>
      <c r="Q26" s="154" t="e">
        <f t="shared" si="1"/>
        <v>#DIV/0!</v>
      </c>
    </row>
    <row r="27" spans="1:17">
      <c r="A27" s="247"/>
      <c r="B27" s="247"/>
      <c r="C27" s="247"/>
      <c r="D27" s="247"/>
      <c r="E27" s="247"/>
      <c r="F27" s="235"/>
      <c r="G27" s="235"/>
      <c r="H27" s="164" t="s">
        <v>280</v>
      </c>
      <c r="I27" s="164" t="s">
        <v>44</v>
      </c>
      <c r="J27" s="164" t="s">
        <v>39</v>
      </c>
      <c r="K27" s="166" t="s">
        <v>291</v>
      </c>
      <c r="L27" s="160">
        <v>612</v>
      </c>
      <c r="M27" s="153"/>
      <c r="N27" s="153"/>
      <c r="O27" s="153"/>
      <c r="P27" s="154" t="e">
        <f t="shared" si="0"/>
        <v>#DIV/0!</v>
      </c>
      <c r="Q27" s="154" t="e">
        <f t="shared" si="1"/>
        <v>#DIV/0!</v>
      </c>
    </row>
    <row r="28" spans="1:17">
      <c r="A28" s="246" t="s">
        <v>38</v>
      </c>
      <c r="B28" s="246" t="s">
        <v>6</v>
      </c>
      <c r="C28" s="246" t="s">
        <v>38</v>
      </c>
      <c r="D28" s="246"/>
      <c r="E28" s="246"/>
      <c r="F28" s="233" t="s">
        <v>46</v>
      </c>
      <c r="G28" s="233" t="s">
        <v>278</v>
      </c>
      <c r="H28" s="164" t="s">
        <v>280</v>
      </c>
      <c r="I28" s="164" t="s">
        <v>44</v>
      </c>
      <c r="J28" s="164" t="s">
        <v>37</v>
      </c>
      <c r="K28" s="166" t="s">
        <v>292</v>
      </c>
      <c r="L28" s="160">
        <v>612</v>
      </c>
      <c r="M28" s="153"/>
      <c r="N28" s="153"/>
      <c r="O28" s="153"/>
      <c r="P28" s="154" t="e">
        <f t="shared" si="0"/>
        <v>#DIV/0!</v>
      </c>
      <c r="Q28" s="154" t="e">
        <f t="shared" si="1"/>
        <v>#DIV/0!</v>
      </c>
    </row>
    <row r="29" spans="1:17">
      <c r="A29" s="256"/>
      <c r="B29" s="256"/>
      <c r="C29" s="256"/>
      <c r="D29" s="256"/>
      <c r="E29" s="256"/>
      <c r="F29" s="234"/>
      <c r="G29" s="234"/>
      <c r="H29" s="164" t="s">
        <v>280</v>
      </c>
      <c r="I29" s="164" t="s">
        <v>44</v>
      </c>
      <c r="J29" s="164" t="s">
        <v>37</v>
      </c>
      <c r="K29" s="166" t="s">
        <v>293</v>
      </c>
      <c r="L29" s="160">
        <v>612</v>
      </c>
      <c r="M29" s="153"/>
      <c r="N29" s="153"/>
      <c r="O29" s="153"/>
      <c r="P29" s="154" t="e">
        <f t="shared" si="0"/>
        <v>#DIV/0!</v>
      </c>
      <c r="Q29" s="154" t="e">
        <f t="shared" si="1"/>
        <v>#DIV/0!</v>
      </c>
    </row>
    <row r="30" spans="1:17">
      <c r="A30" s="256"/>
      <c r="B30" s="256"/>
      <c r="C30" s="256"/>
      <c r="D30" s="256"/>
      <c r="E30" s="256"/>
      <c r="F30" s="234"/>
      <c r="G30" s="234"/>
      <c r="H30" s="164" t="s">
        <v>280</v>
      </c>
      <c r="I30" s="164" t="s">
        <v>44</v>
      </c>
      <c r="J30" s="164" t="s">
        <v>37</v>
      </c>
      <c r="K30" s="166" t="s">
        <v>294</v>
      </c>
      <c r="L30" s="160">
        <v>612</v>
      </c>
      <c r="M30" s="153">
        <v>680</v>
      </c>
      <c r="N30" s="153">
        <v>0</v>
      </c>
      <c r="O30" s="153">
        <v>0</v>
      </c>
      <c r="P30" s="154">
        <f t="shared" si="0"/>
        <v>0</v>
      </c>
      <c r="Q30" s="154">
        <v>0</v>
      </c>
    </row>
    <row r="31" spans="1:17">
      <c r="A31" s="247"/>
      <c r="B31" s="247"/>
      <c r="C31" s="247"/>
      <c r="D31" s="247"/>
      <c r="E31" s="247"/>
      <c r="F31" s="235"/>
      <c r="G31" s="235"/>
      <c r="H31" s="164" t="s">
        <v>280</v>
      </c>
      <c r="I31" s="164" t="s">
        <v>44</v>
      </c>
      <c r="J31" s="164" t="s">
        <v>37</v>
      </c>
      <c r="K31" s="164" t="s">
        <v>295</v>
      </c>
      <c r="L31" s="160">
        <v>612</v>
      </c>
      <c r="M31" s="153">
        <v>0</v>
      </c>
      <c r="N31" s="153">
        <v>6680</v>
      </c>
      <c r="O31" s="153">
        <v>6680</v>
      </c>
      <c r="P31" s="154">
        <v>0</v>
      </c>
      <c r="Q31" s="154">
        <f t="shared" si="1"/>
        <v>100</v>
      </c>
    </row>
    <row r="32" spans="1:17">
      <c r="A32" s="253" t="s">
        <v>38</v>
      </c>
      <c r="B32" s="253" t="s">
        <v>47</v>
      </c>
      <c r="C32" s="246"/>
      <c r="D32" s="246"/>
      <c r="E32" s="246"/>
      <c r="F32" s="258" t="s">
        <v>296</v>
      </c>
      <c r="G32" s="165" t="s">
        <v>271</v>
      </c>
      <c r="H32" s="164"/>
      <c r="I32" s="164"/>
      <c r="J32" s="164"/>
      <c r="K32" s="163"/>
      <c r="L32" s="163"/>
      <c r="M32" s="149">
        <f>M33</f>
        <v>7354.2</v>
      </c>
      <c r="N32" s="149">
        <f>N33</f>
        <v>10159.1</v>
      </c>
      <c r="O32" s="149">
        <f>O33</f>
        <v>5466.1</v>
      </c>
      <c r="P32" s="150">
        <f t="shared" si="0"/>
        <v>74.326235348508334</v>
      </c>
      <c r="Q32" s="150">
        <f t="shared" si="1"/>
        <v>53.8049630380644</v>
      </c>
    </row>
    <row r="33" spans="1:17" ht="24">
      <c r="A33" s="255"/>
      <c r="B33" s="255"/>
      <c r="C33" s="247"/>
      <c r="D33" s="247"/>
      <c r="E33" s="247"/>
      <c r="F33" s="260"/>
      <c r="G33" s="157" t="s">
        <v>278</v>
      </c>
      <c r="H33" s="164" t="s">
        <v>280</v>
      </c>
      <c r="I33" s="164" t="s">
        <v>44</v>
      </c>
      <c r="J33" s="164" t="s">
        <v>37</v>
      </c>
      <c r="K33" s="163"/>
      <c r="L33" s="163"/>
      <c r="M33" s="153">
        <f>SUM(M34:M35)</f>
        <v>7354.2</v>
      </c>
      <c r="N33" s="153">
        <f>SUM(N34:N35)</f>
        <v>10159.1</v>
      </c>
      <c r="O33" s="153">
        <f>SUM(O34:O35)</f>
        <v>5466.1</v>
      </c>
      <c r="P33" s="154">
        <f t="shared" si="0"/>
        <v>74.326235348508334</v>
      </c>
      <c r="Q33" s="154">
        <f t="shared" si="1"/>
        <v>53.8049630380644</v>
      </c>
    </row>
    <row r="34" spans="1:17">
      <c r="A34" s="246" t="s">
        <v>38</v>
      </c>
      <c r="B34" s="246" t="s">
        <v>47</v>
      </c>
      <c r="C34" s="246" t="s">
        <v>37</v>
      </c>
      <c r="D34" s="246"/>
      <c r="E34" s="246"/>
      <c r="F34" s="233" t="s">
        <v>48</v>
      </c>
      <c r="G34" s="233" t="s">
        <v>278</v>
      </c>
      <c r="H34" s="167">
        <v>938</v>
      </c>
      <c r="I34" s="158" t="s">
        <v>44</v>
      </c>
      <c r="J34" s="158" t="s">
        <v>37</v>
      </c>
      <c r="K34" s="158" t="s">
        <v>297</v>
      </c>
      <c r="L34" s="159" t="s">
        <v>298</v>
      </c>
      <c r="M34" s="153">
        <v>7354.2</v>
      </c>
      <c r="N34" s="153">
        <v>7421.8</v>
      </c>
      <c r="O34" s="153">
        <v>3734.9</v>
      </c>
      <c r="P34" s="154">
        <f t="shared" si="0"/>
        <v>50.785945446139621</v>
      </c>
      <c r="Q34" s="154">
        <f t="shared" si="1"/>
        <v>50.323371688808649</v>
      </c>
    </row>
    <row r="35" spans="1:17">
      <c r="A35" s="247"/>
      <c r="B35" s="247"/>
      <c r="C35" s="247"/>
      <c r="D35" s="247"/>
      <c r="E35" s="247"/>
      <c r="F35" s="235"/>
      <c r="G35" s="235"/>
      <c r="H35" s="167">
        <v>938</v>
      </c>
      <c r="I35" s="158" t="s">
        <v>44</v>
      </c>
      <c r="J35" s="158" t="s">
        <v>37</v>
      </c>
      <c r="K35" s="158" t="s">
        <v>299</v>
      </c>
      <c r="L35" s="159" t="s">
        <v>300</v>
      </c>
      <c r="M35" s="153">
        <v>0</v>
      </c>
      <c r="N35" s="153">
        <v>2737.3</v>
      </c>
      <c r="O35" s="153">
        <v>1731.2</v>
      </c>
      <c r="P35" s="154">
        <v>0</v>
      </c>
      <c r="Q35" s="154">
        <f t="shared" si="1"/>
        <v>63.244803273298501</v>
      </c>
    </row>
    <row r="36" spans="1:17">
      <c r="A36" s="253" t="s">
        <v>38</v>
      </c>
      <c r="B36" s="253" t="s">
        <v>49</v>
      </c>
      <c r="C36" s="246"/>
      <c r="D36" s="251"/>
      <c r="E36" s="251"/>
      <c r="F36" s="258" t="s">
        <v>301</v>
      </c>
      <c r="G36" s="165" t="s">
        <v>271</v>
      </c>
      <c r="H36" s="168"/>
      <c r="I36" s="164"/>
      <c r="J36" s="164"/>
      <c r="K36" s="168"/>
      <c r="L36" s="163"/>
      <c r="M36" s="169"/>
      <c r="N36" s="169"/>
      <c r="O36" s="169"/>
      <c r="P36" s="154" t="e">
        <f t="shared" si="0"/>
        <v>#DIV/0!</v>
      </c>
      <c r="Q36" s="154" t="e">
        <f t="shared" si="1"/>
        <v>#DIV/0!</v>
      </c>
    </row>
    <row r="37" spans="1:17">
      <c r="A37" s="254"/>
      <c r="B37" s="254"/>
      <c r="C37" s="256"/>
      <c r="D37" s="257"/>
      <c r="E37" s="257"/>
      <c r="F37" s="259"/>
      <c r="G37" s="157" t="s">
        <v>273</v>
      </c>
      <c r="H37" s="164" t="s">
        <v>274</v>
      </c>
      <c r="I37" s="164" t="s">
        <v>44</v>
      </c>
      <c r="J37" s="166" t="s">
        <v>302</v>
      </c>
      <c r="K37" s="168"/>
      <c r="L37" s="170"/>
      <c r="M37" s="171"/>
      <c r="N37" s="171"/>
      <c r="O37" s="171"/>
      <c r="P37" s="154" t="e">
        <f t="shared" si="0"/>
        <v>#DIV/0!</v>
      </c>
      <c r="Q37" s="154" t="e">
        <f t="shared" si="1"/>
        <v>#DIV/0!</v>
      </c>
    </row>
    <row r="38" spans="1:17">
      <c r="A38" s="255"/>
      <c r="B38" s="255"/>
      <c r="C38" s="247"/>
      <c r="D38" s="252"/>
      <c r="E38" s="252"/>
      <c r="F38" s="260"/>
      <c r="G38" s="157" t="s">
        <v>275</v>
      </c>
      <c r="H38" s="164" t="s">
        <v>276</v>
      </c>
      <c r="I38" s="164" t="s">
        <v>44</v>
      </c>
      <c r="J38" s="166" t="s">
        <v>39</v>
      </c>
      <c r="K38" s="168"/>
      <c r="L38" s="170"/>
      <c r="M38" s="171"/>
      <c r="N38" s="171"/>
      <c r="O38" s="172"/>
      <c r="P38" s="154" t="e">
        <f t="shared" si="0"/>
        <v>#DIV/0!</v>
      </c>
      <c r="Q38" s="154" t="e">
        <f t="shared" si="1"/>
        <v>#DIV/0!</v>
      </c>
    </row>
    <row r="39" spans="1:17" ht="48">
      <c r="A39" s="173" t="s">
        <v>38</v>
      </c>
      <c r="B39" s="173" t="s">
        <v>49</v>
      </c>
      <c r="C39" s="173" t="s">
        <v>37</v>
      </c>
      <c r="D39" s="174"/>
      <c r="E39" s="174"/>
      <c r="F39" s="175" t="s">
        <v>99</v>
      </c>
      <c r="G39" s="157" t="s">
        <v>275</v>
      </c>
      <c r="H39" s="164" t="s">
        <v>276</v>
      </c>
      <c r="I39" s="164" t="s">
        <v>44</v>
      </c>
      <c r="J39" s="166" t="s">
        <v>39</v>
      </c>
      <c r="K39" s="163">
        <v>340162339</v>
      </c>
      <c r="L39" s="176">
        <v>244</v>
      </c>
      <c r="M39" s="171"/>
      <c r="N39" s="171"/>
      <c r="O39" s="172"/>
      <c r="P39" s="154" t="e">
        <f t="shared" si="0"/>
        <v>#DIV/0!</v>
      </c>
      <c r="Q39" s="154" t="e">
        <f t="shared" si="1"/>
        <v>#DIV/0!</v>
      </c>
    </row>
    <row r="40" spans="1:17" ht="48">
      <c r="A40" s="173" t="s">
        <v>38</v>
      </c>
      <c r="B40" s="173" t="s">
        <v>49</v>
      </c>
      <c r="C40" s="173" t="s">
        <v>18</v>
      </c>
      <c r="D40" s="174"/>
      <c r="E40" s="177"/>
      <c r="F40" s="175" t="s">
        <v>303</v>
      </c>
      <c r="G40" s="157" t="s">
        <v>273</v>
      </c>
      <c r="H40" s="164" t="s">
        <v>274</v>
      </c>
      <c r="I40" s="164" t="s">
        <v>44</v>
      </c>
      <c r="J40" s="166" t="s">
        <v>39</v>
      </c>
      <c r="K40" s="164" t="s">
        <v>304</v>
      </c>
      <c r="L40" s="178">
        <v>244</v>
      </c>
      <c r="M40" s="171"/>
      <c r="N40" s="171"/>
      <c r="O40" s="172"/>
      <c r="P40" s="154" t="e">
        <f t="shared" si="0"/>
        <v>#DIV/0!</v>
      </c>
      <c r="Q40" s="154" t="e">
        <f t="shared" si="1"/>
        <v>#DIV/0!</v>
      </c>
    </row>
    <row r="41" spans="1:17">
      <c r="A41" s="248" t="s">
        <v>38</v>
      </c>
      <c r="B41" s="248" t="s">
        <v>50</v>
      </c>
      <c r="C41" s="249"/>
      <c r="D41" s="250"/>
      <c r="E41" s="251"/>
      <c r="F41" s="245" t="s">
        <v>305</v>
      </c>
      <c r="G41" s="165" t="s">
        <v>271</v>
      </c>
      <c r="H41" s="168"/>
      <c r="I41" s="164"/>
      <c r="J41" s="164"/>
      <c r="K41" s="168"/>
      <c r="L41" s="163"/>
      <c r="M41" s="149">
        <f>M42</f>
        <v>20598.8</v>
      </c>
      <c r="N41" s="149">
        <f>N42</f>
        <v>50341.9</v>
      </c>
      <c r="O41" s="149">
        <f>O42</f>
        <v>2897.6</v>
      </c>
      <c r="P41" s="150">
        <f t="shared" si="0"/>
        <v>14.066838844981261</v>
      </c>
      <c r="Q41" s="150">
        <f t="shared" si="1"/>
        <v>5.7558415554438742</v>
      </c>
    </row>
    <row r="42" spans="1:17" ht="24">
      <c r="A42" s="248"/>
      <c r="B42" s="248"/>
      <c r="C42" s="249"/>
      <c r="D42" s="250"/>
      <c r="E42" s="252"/>
      <c r="F42" s="245"/>
      <c r="G42" s="157" t="s">
        <v>278</v>
      </c>
      <c r="H42" s="164" t="s">
        <v>280</v>
      </c>
      <c r="I42" s="164" t="s">
        <v>44</v>
      </c>
      <c r="J42" s="164" t="s">
        <v>39</v>
      </c>
      <c r="K42" s="168"/>
      <c r="L42" s="170"/>
      <c r="M42" s="153">
        <f>SUM(M43:M62)</f>
        <v>20598.8</v>
      </c>
      <c r="N42" s="153">
        <f>SUM(N43:N62)</f>
        <v>50341.9</v>
      </c>
      <c r="O42" s="153">
        <f>SUM(O43:O62)</f>
        <v>2897.6</v>
      </c>
      <c r="P42" s="154">
        <f t="shared" si="0"/>
        <v>14.066838844981261</v>
      </c>
      <c r="Q42" s="154">
        <f t="shared" si="1"/>
        <v>5.7558415554438742</v>
      </c>
    </row>
    <row r="43" spans="1:17" ht="77.25">
      <c r="A43" s="173" t="s">
        <v>38</v>
      </c>
      <c r="B43" s="173" t="s">
        <v>50</v>
      </c>
      <c r="C43" s="173" t="s">
        <v>37</v>
      </c>
      <c r="D43" s="173"/>
      <c r="E43" s="173"/>
      <c r="F43" s="179" t="s">
        <v>51</v>
      </c>
      <c r="G43" s="157" t="s">
        <v>278</v>
      </c>
      <c r="H43" s="164" t="s">
        <v>280</v>
      </c>
      <c r="I43" s="164" t="s">
        <v>44</v>
      </c>
      <c r="J43" s="164" t="s">
        <v>39</v>
      </c>
      <c r="K43" s="180" t="s">
        <v>306</v>
      </c>
      <c r="L43" s="181" t="s">
        <v>307</v>
      </c>
      <c r="M43" s="153">
        <v>3605.8</v>
      </c>
      <c r="N43" s="153">
        <v>3605.8</v>
      </c>
      <c r="O43" s="153">
        <v>1574.7</v>
      </c>
      <c r="P43" s="154">
        <f t="shared" si="0"/>
        <v>43.671307338177378</v>
      </c>
      <c r="Q43" s="154">
        <f t="shared" si="1"/>
        <v>43.671307338177378</v>
      </c>
    </row>
    <row r="44" spans="1:17" ht="25.5">
      <c r="A44" s="246" t="s">
        <v>38</v>
      </c>
      <c r="B44" s="246" t="s">
        <v>50</v>
      </c>
      <c r="C44" s="246" t="s">
        <v>18</v>
      </c>
      <c r="D44" s="246"/>
      <c r="E44" s="246"/>
      <c r="F44" s="233" t="s">
        <v>308</v>
      </c>
      <c r="G44" s="233" t="s">
        <v>278</v>
      </c>
      <c r="H44" s="164" t="s">
        <v>280</v>
      </c>
      <c r="I44" s="164" t="s">
        <v>309</v>
      </c>
      <c r="J44" s="164" t="s">
        <v>39</v>
      </c>
      <c r="K44" s="166" t="s">
        <v>310</v>
      </c>
      <c r="L44" s="181" t="s">
        <v>311</v>
      </c>
      <c r="M44" s="153">
        <v>15577</v>
      </c>
      <c r="N44" s="153">
        <v>981.8</v>
      </c>
      <c r="O44" s="153">
        <v>981.8</v>
      </c>
      <c r="P44" s="154">
        <f t="shared" si="0"/>
        <v>6.3028824549014564</v>
      </c>
      <c r="Q44" s="154">
        <f t="shared" si="1"/>
        <v>100</v>
      </c>
    </row>
    <row r="45" spans="1:17">
      <c r="A45" s="247"/>
      <c r="B45" s="247"/>
      <c r="C45" s="247"/>
      <c r="D45" s="247"/>
      <c r="E45" s="247"/>
      <c r="F45" s="235"/>
      <c r="G45" s="235"/>
      <c r="H45" s="164" t="s">
        <v>280</v>
      </c>
      <c r="I45" s="164" t="s">
        <v>44</v>
      </c>
      <c r="J45" s="164" t="s">
        <v>39</v>
      </c>
      <c r="K45" s="166" t="s">
        <v>312</v>
      </c>
      <c r="L45" s="181">
        <v>244</v>
      </c>
      <c r="M45" s="153"/>
      <c r="N45" s="153"/>
      <c r="O45" s="153"/>
      <c r="P45" s="154" t="e">
        <f t="shared" si="0"/>
        <v>#DIV/0!</v>
      </c>
      <c r="Q45" s="154" t="e">
        <f t="shared" si="1"/>
        <v>#DIV/0!</v>
      </c>
    </row>
    <row r="46" spans="1:17" ht="24">
      <c r="A46" s="182" t="s">
        <v>38</v>
      </c>
      <c r="B46" s="182">
        <v>5</v>
      </c>
      <c r="C46" s="183" t="s">
        <v>38</v>
      </c>
      <c r="D46" s="183"/>
      <c r="E46" s="182"/>
      <c r="F46" s="184" t="s">
        <v>41</v>
      </c>
      <c r="G46" s="157" t="s">
        <v>278</v>
      </c>
      <c r="H46" s="185">
        <v>938</v>
      </c>
      <c r="I46" s="164" t="s">
        <v>309</v>
      </c>
      <c r="J46" s="164" t="s">
        <v>37</v>
      </c>
      <c r="K46" s="166" t="s">
        <v>313</v>
      </c>
      <c r="L46" s="186" t="s">
        <v>314</v>
      </c>
      <c r="M46" s="153">
        <v>1256</v>
      </c>
      <c r="N46" s="153">
        <v>1256</v>
      </c>
      <c r="O46" s="153">
        <v>341.1</v>
      </c>
      <c r="P46" s="154">
        <f t="shared" si="0"/>
        <v>27.157643312101914</v>
      </c>
      <c r="Q46" s="154">
        <f t="shared" si="1"/>
        <v>27.157643312101914</v>
      </c>
    </row>
    <row r="47" spans="1:17">
      <c r="A47" s="236" t="s">
        <v>38</v>
      </c>
      <c r="B47" s="236">
        <v>5</v>
      </c>
      <c r="C47" s="239" t="s">
        <v>39</v>
      </c>
      <c r="D47" s="239"/>
      <c r="E47" s="236"/>
      <c r="F47" s="242" t="s">
        <v>52</v>
      </c>
      <c r="G47" s="233" t="s">
        <v>278</v>
      </c>
      <c r="H47" s="185">
        <v>938</v>
      </c>
      <c r="I47" s="164" t="s">
        <v>44</v>
      </c>
      <c r="J47" s="164" t="s">
        <v>37</v>
      </c>
      <c r="K47" s="166" t="s">
        <v>315</v>
      </c>
      <c r="L47" s="186">
        <v>622</v>
      </c>
      <c r="M47" s="153"/>
      <c r="N47" s="153"/>
      <c r="O47" s="153"/>
      <c r="P47" s="154" t="e">
        <f t="shared" si="0"/>
        <v>#DIV/0!</v>
      </c>
      <c r="Q47" s="154" t="e">
        <f t="shared" si="1"/>
        <v>#DIV/0!</v>
      </c>
    </row>
    <row r="48" spans="1:17">
      <c r="A48" s="237"/>
      <c r="B48" s="237"/>
      <c r="C48" s="240"/>
      <c r="D48" s="240"/>
      <c r="E48" s="237"/>
      <c r="F48" s="243"/>
      <c r="G48" s="234"/>
      <c r="H48" s="185">
        <v>938</v>
      </c>
      <c r="I48" s="164" t="s">
        <v>44</v>
      </c>
      <c r="J48" s="164" t="s">
        <v>37</v>
      </c>
      <c r="K48" s="166" t="s">
        <v>316</v>
      </c>
      <c r="L48" s="186">
        <v>622</v>
      </c>
      <c r="M48" s="153">
        <v>0</v>
      </c>
      <c r="N48" s="153">
        <v>1000</v>
      </c>
      <c r="O48" s="153">
        <v>0</v>
      </c>
      <c r="P48" s="154">
        <v>0</v>
      </c>
      <c r="Q48" s="154">
        <f t="shared" si="1"/>
        <v>0</v>
      </c>
    </row>
    <row r="49" spans="1:17">
      <c r="A49" s="237"/>
      <c r="B49" s="237"/>
      <c r="C49" s="240"/>
      <c r="D49" s="240"/>
      <c r="E49" s="237"/>
      <c r="F49" s="243"/>
      <c r="G49" s="234"/>
      <c r="H49" s="185">
        <v>938</v>
      </c>
      <c r="I49" s="164" t="s">
        <v>309</v>
      </c>
      <c r="J49" s="164" t="s">
        <v>37</v>
      </c>
      <c r="K49" s="166" t="s">
        <v>317</v>
      </c>
      <c r="L49" s="187">
        <v>622</v>
      </c>
      <c r="M49" s="153"/>
      <c r="N49" s="153"/>
      <c r="O49" s="153"/>
      <c r="P49" s="154" t="e">
        <f t="shared" si="0"/>
        <v>#DIV/0!</v>
      </c>
      <c r="Q49" s="154" t="e">
        <f t="shared" si="1"/>
        <v>#DIV/0!</v>
      </c>
    </row>
    <row r="50" spans="1:17">
      <c r="A50" s="237"/>
      <c r="B50" s="237"/>
      <c r="C50" s="240"/>
      <c r="D50" s="240"/>
      <c r="E50" s="237"/>
      <c r="F50" s="243"/>
      <c r="G50" s="234"/>
      <c r="H50" s="188">
        <v>938</v>
      </c>
      <c r="I50" s="164" t="s">
        <v>44</v>
      </c>
      <c r="J50" s="164" t="s">
        <v>37</v>
      </c>
      <c r="K50" s="166" t="s">
        <v>318</v>
      </c>
      <c r="L50" s="187">
        <v>622</v>
      </c>
      <c r="M50" s="153"/>
      <c r="N50" s="153"/>
      <c r="O50" s="153"/>
      <c r="P50" s="154" t="e">
        <f t="shared" si="0"/>
        <v>#DIV/0!</v>
      </c>
      <c r="Q50" s="154" t="e">
        <f t="shared" si="1"/>
        <v>#DIV/0!</v>
      </c>
    </row>
    <row r="51" spans="1:17">
      <c r="A51" s="237"/>
      <c r="B51" s="237"/>
      <c r="C51" s="240"/>
      <c r="D51" s="240"/>
      <c r="E51" s="237"/>
      <c r="F51" s="243"/>
      <c r="G51" s="234"/>
      <c r="H51" s="188">
        <v>938</v>
      </c>
      <c r="I51" s="164" t="s">
        <v>44</v>
      </c>
      <c r="J51" s="164" t="s">
        <v>37</v>
      </c>
      <c r="K51" s="166" t="s">
        <v>319</v>
      </c>
      <c r="L51" s="187">
        <v>465</v>
      </c>
      <c r="M51" s="153">
        <v>0</v>
      </c>
      <c r="N51" s="153">
        <v>1900</v>
      </c>
      <c r="O51" s="153">
        <v>0</v>
      </c>
      <c r="P51" s="154">
        <v>0</v>
      </c>
      <c r="Q51" s="154">
        <f t="shared" si="1"/>
        <v>0</v>
      </c>
    </row>
    <row r="52" spans="1:17">
      <c r="A52" s="237"/>
      <c r="B52" s="237"/>
      <c r="C52" s="240"/>
      <c r="D52" s="240"/>
      <c r="E52" s="237"/>
      <c r="F52" s="243"/>
      <c r="G52" s="234"/>
      <c r="H52" s="188">
        <v>938</v>
      </c>
      <c r="I52" s="164" t="s">
        <v>44</v>
      </c>
      <c r="J52" s="164" t="s">
        <v>37</v>
      </c>
      <c r="K52" s="166" t="s">
        <v>319</v>
      </c>
      <c r="L52" s="187">
        <v>622</v>
      </c>
      <c r="M52" s="153"/>
      <c r="N52" s="153"/>
      <c r="O52" s="153"/>
      <c r="P52" s="154" t="e">
        <f t="shared" si="0"/>
        <v>#DIV/0!</v>
      </c>
      <c r="Q52" s="154" t="e">
        <f t="shared" si="1"/>
        <v>#DIV/0!</v>
      </c>
    </row>
    <row r="53" spans="1:17">
      <c r="A53" s="237"/>
      <c r="B53" s="237"/>
      <c r="C53" s="240"/>
      <c r="D53" s="240"/>
      <c r="E53" s="237"/>
      <c r="F53" s="243"/>
      <c r="G53" s="234"/>
      <c r="H53" s="188">
        <v>938</v>
      </c>
      <c r="I53" s="164" t="s">
        <v>44</v>
      </c>
      <c r="J53" s="164" t="s">
        <v>37</v>
      </c>
      <c r="K53" s="166" t="s">
        <v>320</v>
      </c>
      <c r="L53" s="187">
        <v>622</v>
      </c>
      <c r="M53" s="153"/>
      <c r="N53" s="153"/>
      <c r="O53" s="153"/>
      <c r="P53" s="154" t="e">
        <f t="shared" si="0"/>
        <v>#DIV/0!</v>
      </c>
      <c r="Q53" s="154" t="e">
        <f t="shared" si="1"/>
        <v>#DIV/0!</v>
      </c>
    </row>
    <row r="54" spans="1:17">
      <c r="A54" s="237"/>
      <c r="B54" s="237"/>
      <c r="C54" s="240"/>
      <c r="D54" s="240"/>
      <c r="E54" s="237"/>
      <c r="F54" s="243"/>
      <c r="G54" s="234"/>
      <c r="H54" s="188">
        <v>938</v>
      </c>
      <c r="I54" s="164" t="s">
        <v>44</v>
      </c>
      <c r="J54" s="164" t="s">
        <v>37</v>
      </c>
      <c r="K54" s="166" t="s">
        <v>321</v>
      </c>
      <c r="L54" s="187">
        <v>622</v>
      </c>
      <c r="M54" s="153">
        <v>0</v>
      </c>
      <c r="N54" s="153">
        <v>461.5</v>
      </c>
      <c r="O54" s="153">
        <v>0</v>
      </c>
      <c r="P54" s="154">
        <v>0</v>
      </c>
      <c r="Q54" s="154">
        <f t="shared" si="1"/>
        <v>0</v>
      </c>
    </row>
    <row r="55" spans="1:17">
      <c r="A55" s="237"/>
      <c r="B55" s="237"/>
      <c r="C55" s="240"/>
      <c r="D55" s="240"/>
      <c r="E55" s="237"/>
      <c r="F55" s="243"/>
      <c r="G55" s="234"/>
      <c r="H55" s="188">
        <v>938</v>
      </c>
      <c r="I55" s="164" t="s">
        <v>44</v>
      </c>
      <c r="J55" s="164" t="s">
        <v>37</v>
      </c>
      <c r="K55" s="166" t="s">
        <v>322</v>
      </c>
      <c r="L55" s="187">
        <v>244</v>
      </c>
      <c r="M55" s="153">
        <v>150</v>
      </c>
      <c r="N55" s="153">
        <v>0</v>
      </c>
      <c r="O55" s="153">
        <v>0</v>
      </c>
      <c r="P55" s="154">
        <f t="shared" si="0"/>
        <v>0</v>
      </c>
      <c r="Q55" s="154">
        <v>0</v>
      </c>
    </row>
    <row r="56" spans="1:17">
      <c r="A56" s="237"/>
      <c r="B56" s="237"/>
      <c r="C56" s="240"/>
      <c r="D56" s="240"/>
      <c r="E56" s="237"/>
      <c r="F56" s="243"/>
      <c r="G56" s="234"/>
      <c r="H56" s="188">
        <v>938</v>
      </c>
      <c r="I56" s="164" t="s">
        <v>44</v>
      </c>
      <c r="J56" s="164" t="s">
        <v>37</v>
      </c>
      <c r="K56" s="166" t="s">
        <v>322</v>
      </c>
      <c r="L56" s="187">
        <v>622</v>
      </c>
      <c r="M56" s="153">
        <v>0</v>
      </c>
      <c r="N56" s="153">
        <v>368.7</v>
      </c>
      <c r="O56" s="153">
        <v>0</v>
      </c>
      <c r="P56" s="154">
        <v>0</v>
      </c>
      <c r="Q56" s="154">
        <f t="shared" si="1"/>
        <v>0</v>
      </c>
    </row>
    <row r="57" spans="1:17">
      <c r="A57" s="237"/>
      <c r="B57" s="237"/>
      <c r="C57" s="240"/>
      <c r="D57" s="240"/>
      <c r="E57" s="237"/>
      <c r="F57" s="243"/>
      <c r="G57" s="234"/>
      <c r="H57" s="188">
        <v>938</v>
      </c>
      <c r="I57" s="164" t="s">
        <v>44</v>
      </c>
      <c r="J57" s="164" t="s">
        <v>37</v>
      </c>
      <c r="K57" s="166" t="s">
        <v>323</v>
      </c>
      <c r="L57" s="187">
        <v>622</v>
      </c>
      <c r="M57" s="153">
        <v>10</v>
      </c>
      <c r="N57" s="153">
        <v>10</v>
      </c>
      <c r="O57" s="153">
        <v>0</v>
      </c>
      <c r="P57" s="154">
        <f t="shared" si="0"/>
        <v>0</v>
      </c>
      <c r="Q57" s="154">
        <f t="shared" si="1"/>
        <v>0</v>
      </c>
    </row>
    <row r="58" spans="1:17">
      <c r="A58" s="238"/>
      <c r="B58" s="238"/>
      <c r="C58" s="241"/>
      <c r="D58" s="241"/>
      <c r="E58" s="238"/>
      <c r="F58" s="244"/>
      <c r="G58" s="235"/>
      <c r="H58" s="188">
        <v>938</v>
      </c>
      <c r="I58" s="164" t="s">
        <v>44</v>
      </c>
      <c r="J58" s="164" t="s">
        <v>37</v>
      </c>
      <c r="K58" s="166" t="s">
        <v>324</v>
      </c>
      <c r="L58" s="187">
        <v>622</v>
      </c>
      <c r="M58" s="153">
        <v>0</v>
      </c>
      <c r="N58" s="153">
        <v>150</v>
      </c>
      <c r="O58" s="153">
        <v>0</v>
      </c>
      <c r="P58" s="154">
        <v>0</v>
      </c>
      <c r="Q58" s="154">
        <f t="shared" si="1"/>
        <v>0</v>
      </c>
    </row>
    <row r="59" spans="1:17">
      <c r="A59" s="236" t="s">
        <v>38</v>
      </c>
      <c r="B59" s="236">
        <v>5</v>
      </c>
      <c r="C59" s="239" t="s">
        <v>40</v>
      </c>
      <c r="D59" s="239"/>
      <c r="E59" s="236"/>
      <c r="F59" s="230" t="s">
        <v>325</v>
      </c>
      <c r="G59" s="233" t="s">
        <v>278</v>
      </c>
      <c r="H59" s="188">
        <v>938</v>
      </c>
      <c r="I59" s="164" t="s">
        <v>44</v>
      </c>
      <c r="J59" s="164" t="s">
        <v>37</v>
      </c>
      <c r="K59" s="166" t="s">
        <v>326</v>
      </c>
      <c r="L59" s="187">
        <v>622</v>
      </c>
      <c r="M59" s="153"/>
      <c r="N59" s="153"/>
      <c r="O59" s="153"/>
      <c r="P59" s="154" t="e">
        <f t="shared" si="0"/>
        <v>#DIV/0!</v>
      </c>
      <c r="Q59" s="154" t="e">
        <f t="shared" si="1"/>
        <v>#DIV/0!</v>
      </c>
    </row>
    <row r="60" spans="1:17">
      <c r="A60" s="237"/>
      <c r="B60" s="237"/>
      <c r="C60" s="240"/>
      <c r="D60" s="240"/>
      <c r="E60" s="237"/>
      <c r="F60" s="231"/>
      <c r="G60" s="234"/>
      <c r="H60" s="188">
        <v>938</v>
      </c>
      <c r="I60" s="164" t="s">
        <v>44</v>
      </c>
      <c r="J60" s="164" t="s">
        <v>37</v>
      </c>
      <c r="K60" s="166" t="s">
        <v>327</v>
      </c>
      <c r="L60" s="187">
        <v>620</v>
      </c>
      <c r="M60" s="153"/>
      <c r="N60" s="153"/>
      <c r="O60" s="153"/>
      <c r="P60" s="154" t="e">
        <f t="shared" si="0"/>
        <v>#DIV/0!</v>
      </c>
      <c r="Q60" s="154" t="e">
        <f t="shared" si="1"/>
        <v>#DIV/0!</v>
      </c>
    </row>
    <row r="61" spans="1:17">
      <c r="A61" s="238"/>
      <c r="B61" s="238"/>
      <c r="C61" s="241"/>
      <c r="D61" s="241"/>
      <c r="E61" s="238"/>
      <c r="F61" s="232"/>
      <c r="G61" s="235"/>
      <c r="H61" s="188">
        <v>938</v>
      </c>
      <c r="I61" s="164" t="s">
        <v>309</v>
      </c>
      <c r="J61" s="164" t="s">
        <v>37</v>
      </c>
      <c r="K61" s="166" t="s">
        <v>328</v>
      </c>
      <c r="L61" s="186" t="s">
        <v>329</v>
      </c>
      <c r="M61" s="153"/>
      <c r="N61" s="153"/>
      <c r="O61" s="153"/>
      <c r="P61" s="154" t="e">
        <f t="shared" si="0"/>
        <v>#DIV/0!</v>
      </c>
      <c r="Q61" s="154" t="e">
        <f t="shared" si="1"/>
        <v>#DIV/0!</v>
      </c>
    </row>
    <row r="62" spans="1:17" ht="36">
      <c r="A62" s="182" t="s">
        <v>38</v>
      </c>
      <c r="B62" s="182">
        <v>5</v>
      </c>
      <c r="C62" s="183" t="s">
        <v>187</v>
      </c>
      <c r="D62" s="183"/>
      <c r="E62" s="182"/>
      <c r="F62" s="184" t="s">
        <v>330</v>
      </c>
      <c r="G62" s="157" t="s">
        <v>278</v>
      </c>
      <c r="H62" s="185">
        <v>938</v>
      </c>
      <c r="I62" s="164" t="s">
        <v>309</v>
      </c>
      <c r="J62" s="164" t="s">
        <v>37</v>
      </c>
      <c r="K62" s="166" t="s">
        <v>331</v>
      </c>
      <c r="L62" s="186">
        <v>465</v>
      </c>
      <c r="M62" s="153">
        <v>0</v>
      </c>
      <c r="N62" s="153">
        <v>40608.1</v>
      </c>
      <c r="O62" s="153">
        <v>0</v>
      </c>
      <c r="P62" s="154">
        <v>0</v>
      </c>
      <c r="Q62" s="154">
        <f t="shared" si="1"/>
        <v>0</v>
      </c>
    </row>
  </sheetData>
  <mergeCells count="98">
    <mergeCell ref="A1:F1"/>
    <mergeCell ref="A3:Q3"/>
    <mergeCell ref="F5:O5"/>
    <mergeCell ref="A2:Q2"/>
    <mergeCell ref="A6:F6"/>
    <mergeCell ref="A7:Q7"/>
    <mergeCell ref="E8:P8"/>
    <mergeCell ref="A10:E10"/>
    <mergeCell ref="F10:F11"/>
    <mergeCell ref="G10:G11"/>
    <mergeCell ref="H10:L10"/>
    <mergeCell ref="M10:O10"/>
    <mergeCell ref="P10:Q10"/>
    <mergeCell ref="F12:F15"/>
    <mergeCell ref="A16:A17"/>
    <mergeCell ref="B16:B17"/>
    <mergeCell ref="C16:C17"/>
    <mergeCell ref="D16:D17"/>
    <mergeCell ref="E16:E17"/>
    <mergeCell ref="F16:F17"/>
    <mergeCell ref="A12:A15"/>
    <mergeCell ref="B12:B15"/>
    <mergeCell ref="C12:C15"/>
    <mergeCell ref="D12:D15"/>
    <mergeCell ref="E12:E15"/>
    <mergeCell ref="F20:F21"/>
    <mergeCell ref="A22:A24"/>
    <mergeCell ref="B22:B24"/>
    <mergeCell ref="C22:C24"/>
    <mergeCell ref="D22:D24"/>
    <mergeCell ref="E22:E24"/>
    <mergeCell ref="F22:F24"/>
    <mergeCell ref="A20:A21"/>
    <mergeCell ref="B20:B21"/>
    <mergeCell ref="C20:C21"/>
    <mergeCell ref="D20:D21"/>
    <mergeCell ref="E20:E21"/>
    <mergeCell ref="G22:G24"/>
    <mergeCell ref="A25:A27"/>
    <mergeCell ref="B25:B27"/>
    <mergeCell ref="C25:C27"/>
    <mergeCell ref="D25:D27"/>
    <mergeCell ref="E25:E27"/>
    <mergeCell ref="F25:F27"/>
    <mergeCell ref="G25:G27"/>
    <mergeCell ref="F28:F31"/>
    <mergeCell ref="G28:G31"/>
    <mergeCell ref="A32:A33"/>
    <mergeCell ref="B32:B33"/>
    <mergeCell ref="C32:C33"/>
    <mergeCell ref="D32:D33"/>
    <mergeCell ref="E32:E33"/>
    <mergeCell ref="F32:F33"/>
    <mergeCell ref="A28:A31"/>
    <mergeCell ref="B28:B31"/>
    <mergeCell ref="C28:C31"/>
    <mergeCell ref="D28:D31"/>
    <mergeCell ref="E28:E31"/>
    <mergeCell ref="F34:F35"/>
    <mergeCell ref="G34:G35"/>
    <mergeCell ref="A36:A38"/>
    <mergeCell ref="B36:B38"/>
    <mergeCell ref="C36:C38"/>
    <mergeCell ref="D36:D38"/>
    <mergeCell ref="E36:E38"/>
    <mergeCell ref="F36:F38"/>
    <mergeCell ref="A34:A35"/>
    <mergeCell ref="B34:B35"/>
    <mergeCell ref="C34:C35"/>
    <mergeCell ref="D34:D35"/>
    <mergeCell ref="E34:E35"/>
    <mergeCell ref="F41:F42"/>
    <mergeCell ref="A44:A45"/>
    <mergeCell ref="B44:B45"/>
    <mergeCell ref="C44:C45"/>
    <mergeCell ref="D44:D45"/>
    <mergeCell ref="E44:E45"/>
    <mergeCell ref="F44:F45"/>
    <mergeCell ref="A41:A42"/>
    <mergeCell ref="B41:B42"/>
    <mergeCell ref="C41:C42"/>
    <mergeCell ref="D41:D42"/>
    <mergeCell ref="E41:E42"/>
    <mergeCell ref="G44:G45"/>
    <mergeCell ref="A47:A58"/>
    <mergeCell ref="B47:B58"/>
    <mergeCell ref="C47:C58"/>
    <mergeCell ref="D47:D58"/>
    <mergeCell ref="E47:E58"/>
    <mergeCell ref="F47:F58"/>
    <mergeCell ref="G47:G58"/>
    <mergeCell ref="F59:F61"/>
    <mergeCell ref="G59:G61"/>
    <mergeCell ref="A59:A61"/>
    <mergeCell ref="B59:B61"/>
    <mergeCell ref="C59:C61"/>
    <mergeCell ref="D59:D61"/>
    <mergeCell ref="E59:E61"/>
  </mergeCells>
  <pageMargins left="0.5" right="0" top="0.22" bottom="0" header="0.31496062992125984" footer="0.28999999999999998"/>
  <pageSetup paperSize="9" scale="5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61"/>
  <sheetViews>
    <sheetView workbookViewId="0">
      <selection activeCell="A4" sqref="A4:G4"/>
    </sheetView>
  </sheetViews>
  <sheetFormatPr defaultRowHeight="15"/>
  <cols>
    <col min="1" max="1" width="8.140625" customWidth="1"/>
    <col min="2" max="2" width="8.85546875" customWidth="1"/>
    <col min="3" max="3" width="20.140625" customWidth="1"/>
    <col min="4" max="4" width="38.7109375" customWidth="1"/>
    <col min="5" max="5" width="17.85546875" customWidth="1"/>
    <col min="6" max="6" width="16.5703125" customWidth="1"/>
    <col min="7" max="7" width="14.8554687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1:7" ht="18.75">
      <c r="A1" s="300"/>
      <c r="B1" s="300"/>
      <c r="C1" s="300"/>
      <c r="D1" s="300"/>
      <c r="E1" s="3"/>
      <c r="F1" s="3"/>
      <c r="G1" s="21" t="s">
        <v>9</v>
      </c>
    </row>
    <row r="2" spans="1:7" ht="68.25" customHeight="1">
      <c r="A2" s="301" t="s">
        <v>350</v>
      </c>
      <c r="B2" s="301"/>
      <c r="C2" s="301"/>
      <c r="D2" s="301"/>
      <c r="E2" s="301"/>
      <c r="F2" s="301"/>
      <c r="G2" s="301"/>
    </row>
    <row r="3" spans="1:7" ht="39.75" customHeight="1">
      <c r="A3" s="17"/>
      <c r="B3" s="301" t="s">
        <v>43</v>
      </c>
      <c r="C3" s="301"/>
      <c r="D3" s="301"/>
      <c r="E3" s="301"/>
      <c r="F3" s="301"/>
      <c r="G3" s="301"/>
    </row>
    <row r="4" spans="1:7" ht="16.5" customHeight="1">
      <c r="A4" s="302"/>
      <c r="B4" s="303"/>
      <c r="C4" s="303"/>
      <c r="D4" s="303"/>
      <c r="E4" s="303"/>
      <c r="F4" s="303"/>
      <c r="G4" s="303"/>
    </row>
    <row r="5" spans="1:7">
      <c r="A5" s="189"/>
      <c r="B5" s="189"/>
      <c r="C5" s="189"/>
      <c r="D5" s="189"/>
      <c r="E5" s="189"/>
      <c r="F5" s="189"/>
      <c r="G5" s="189"/>
    </row>
    <row r="6" spans="1:7">
      <c r="A6" s="304" t="s">
        <v>0</v>
      </c>
      <c r="B6" s="305"/>
      <c r="C6" s="304" t="s">
        <v>7</v>
      </c>
      <c r="D6" s="304" t="s">
        <v>333</v>
      </c>
      <c r="E6" s="306" t="s">
        <v>334</v>
      </c>
      <c r="F6" s="307"/>
      <c r="G6" s="308" t="s">
        <v>335</v>
      </c>
    </row>
    <row r="7" spans="1:7">
      <c r="A7" s="304"/>
      <c r="B7" s="305"/>
      <c r="C7" s="305" t="s">
        <v>259</v>
      </c>
      <c r="D7" s="305"/>
      <c r="E7" s="304" t="s">
        <v>336</v>
      </c>
      <c r="F7" s="304" t="s">
        <v>337</v>
      </c>
      <c r="G7" s="309"/>
    </row>
    <row r="8" spans="1:7">
      <c r="A8" s="190" t="s">
        <v>1</v>
      </c>
      <c r="B8" s="190" t="s">
        <v>2</v>
      </c>
      <c r="C8" s="305"/>
      <c r="D8" s="305"/>
      <c r="E8" s="304"/>
      <c r="F8" s="305"/>
      <c r="G8" s="310"/>
    </row>
    <row r="9" spans="1:7" ht="15.75">
      <c r="A9" s="291" t="s">
        <v>38</v>
      </c>
      <c r="B9" s="291" t="s">
        <v>5</v>
      </c>
      <c r="C9" s="293" t="s">
        <v>338</v>
      </c>
      <c r="D9" s="191" t="s">
        <v>271</v>
      </c>
      <c r="E9" s="192">
        <f>E10+E18+E19</f>
        <v>81904.700000000012</v>
      </c>
      <c r="F9" s="192">
        <f>F10+F18+F19</f>
        <v>42297.3</v>
      </c>
      <c r="G9" s="192">
        <f>F9/E9*100</f>
        <v>51.642091357394627</v>
      </c>
    </row>
    <row r="10" spans="1:7" ht="15.75">
      <c r="A10" s="291"/>
      <c r="B10" s="291"/>
      <c r="C10" s="293"/>
      <c r="D10" s="193" t="s">
        <v>339</v>
      </c>
      <c r="E10" s="194">
        <f>E12+E13+E16</f>
        <v>70262.600000000006</v>
      </c>
      <c r="F10" s="194">
        <f>F12+F13+F16</f>
        <v>38404</v>
      </c>
      <c r="G10" s="194">
        <f>F10/E10*100</f>
        <v>54.657812264277148</v>
      </c>
    </row>
    <row r="11" spans="1:7" ht="15.75">
      <c r="A11" s="291"/>
      <c r="B11" s="291"/>
      <c r="C11" s="293"/>
      <c r="D11" s="195" t="s">
        <v>340</v>
      </c>
      <c r="E11" s="194"/>
      <c r="F11" s="194"/>
      <c r="G11" s="194"/>
    </row>
    <row r="12" spans="1:7" ht="31.5">
      <c r="A12" s="291"/>
      <c r="B12" s="291"/>
      <c r="C12" s="293"/>
      <c r="D12" s="196" t="s">
        <v>341</v>
      </c>
      <c r="E12" s="194">
        <f>'[1]Форма 1+'!N16+'[1]Форма 1+'!N17</f>
        <v>70262.600000000006</v>
      </c>
      <c r="F12" s="194">
        <f>'[1]Форма 1+'!O16+'[1]Форма 1+'!O17</f>
        <v>38404</v>
      </c>
      <c r="G12" s="194">
        <f t="shared" ref="G12:G19" si="0">F12/E12*100</f>
        <v>54.657812264277148</v>
      </c>
    </row>
    <row r="13" spans="1:7" ht="31.5">
      <c r="A13" s="291"/>
      <c r="B13" s="291"/>
      <c r="C13" s="293"/>
      <c r="D13" s="195" t="s">
        <v>342</v>
      </c>
      <c r="E13" s="194">
        <v>0</v>
      </c>
      <c r="F13" s="194">
        <v>0</v>
      </c>
      <c r="G13" s="194">
        <v>0</v>
      </c>
    </row>
    <row r="14" spans="1:7" ht="31.5">
      <c r="A14" s="291"/>
      <c r="B14" s="291"/>
      <c r="C14" s="293"/>
      <c r="D14" s="195" t="s">
        <v>343</v>
      </c>
      <c r="E14" s="194"/>
      <c r="F14" s="194"/>
      <c r="G14" s="194" t="e">
        <f t="shared" si="0"/>
        <v>#DIV/0!</v>
      </c>
    </row>
    <row r="15" spans="1:7" ht="31.5">
      <c r="A15" s="291"/>
      <c r="B15" s="291"/>
      <c r="C15" s="293"/>
      <c r="D15" s="195" t="s">
        <v>344</v>
      </c>
      <c r="E15" s="194"/>
      <c r="F15" s="194"/>
      <c r="G15" s="194" t="e">
        <f t="shared" si="0"/>
        <v>#DIV/0!</v>
      </c>
    </row>
    <row r="16" spans="1:7" ht="31.5">
      <c r="A16" s="291"/>
      <c r="B16" s="291"/>
      <c r="C16" s="293"/>
      <c r="D16" s="195" t="s">
        <v>345</v>
      </c>
      <c r="E16" s="194">
        <v>0</v>
      </c>
      <c r="F16" s="194">
        <v>0</v>
      </c>
      <c r="G16" s="194">
        <v>0</v>
      </c>
    </row>
    <row r="17" spans="1:7" ht="15.75">
      <c r="A17" s="291"/>
      <c r="B17" s="291"/>
      <c r="C17" s="293"/>
      <c r="D17" s="197" t="s">
        <v>346</v>
      </c>
      <c r="E17" s="194"/>
      <c r="F17" s="194"/>
      <c r="G17" s="194" t="e">
        <f t="shared" si="0"/>
        <v>#DIV/0!</v>
      </c>
    </row>
    <row r="18" spans="1:7" ht="47.25">
      <c r="A18" s="291"/>
      <c r="B18" s="291"/>
      <c r="C18" s="293"/>
      <c r="D18" s="198" t="s">
        <v>347</v>
      </c>
      <c r="E18" s="194">
        <v>0</v>
      </c>
      <c r="F18" s="194">
        <v>0</v>
      </c>
      <c r="G18" s="194">
        <v>0</v>
      </c>
    </row>
    <row r="19" spans="1:7" ht="15.75">
      <c r="A19" s="292"/>
      <c r="B19" s="292"/>
      <c r="C19" s="293"/>
      <c r="D19" s="198" t="s">
        <v>348</v>
      </c>
      <c r="E19" s="194">
        <v>11642.1</v>
      </c>
      <c r="F19" s="194">
        <v>3893.3</v>
      </c>
      <c r="G19" s="194">
        <f t="shared" si="0"/>
        <v>33.441561230362218</v>
      </c>
    </row>
    <row r="20" spans="1:7" ht="15.75">
      <c r="A20" s="291" t="s">
        <v>38</v>
      </c>
      <c r="B20" s="291" t="s">
        <v>6</v>
      </c>
      <c r="C20" s="293" t="s">
        <v>285</v>
      </c>
      <c r="D20" s="199" t="s">
        <v>271</v>
      </c>
      <c r="E20" s="200">
        <f>E21+E28+E29</f>
        <v>8808.7000000000007</v>
      </c>
      <c r="F20" s="200">
        <f>F21+F28+F29</f>
        <v>7075.7</v>
      </c>
      <c r="G20" s="200">
        <f>F20/E20*100</f>
        <v>80.326268348337422</v>
      </c>
    </row>
    <row r="21" spans="1:7" ht="15.75">
      <c r="A21" s="291"/>
      <c r="B21" s="291"/>
      <c r="C21" s="293"/>
      <c r="D21" s="193" t="s">
        <v>339</v>
      </c>
      <c r="E21" s="201">
        <f>E23+E24+E26</f>
        <v>6680</v>
      </c>
      <c r="F21" s="201">
        <f>F23+F24+F26</f>
        <v>6680</v>
      </c>
      <c r="G21" s="201">
        <f>F21/E21*100</f>
        <v>100</v>
      </c>
    </row>
    <row r="22" spans="1:7" ht="15.75">
      <c r="A22" s="291"/>
      <c r="B22" s="291"/>
      <c r="C22" s="293"/>
      <c r="D22" s="195" t="s">
        <v>340</v>
      </c>
      <c r="E22" s="194"/>
      <c r="F22" s="194"/>
      <c r="G22" s="201"/>
    </row>
    <row r="23" spans="1:7" ht="31.5">
      <c r="A23" s="291"/>
      <c r="B23" s="291"/>
      <c r="C23" s="293"/>
      <c r="D23" s="196" t="s">
        <v>341</v>
      </c>
      <c r="E23" s="194">
        <f>'[1]Форма 1+'!N20+'[1]Форма 1+'!N23+680</f>
        <v>680</v>
      </c>
      <c r="F23" s="194">
        <f>'[1]Форма 1+'!O20+680</f>
        <v>680</v>
      </c>
      <c r="G23" s="201">
        <f t="shared" ref="G23:G29" si="1">F23/E23*100</f>
        <v>100</v>
      </c>
    </row>
    <row r="24" spans="1:7" ht="31.5">
      <c r="A24" s="291"/>
      <c r="B24" s="291"/>
      <c r="C24" s="293"/>
      <c r="D24" s="195" t="s">
        <v>342</v>
      </c>
      <c r="E24" s="194">
        <v>1000</v>
      </c>
      <c r="F24" s="194">
        <v>1000</v>
      </c>
      <c r="G24" s="201">
        <f t="shared" si="1"/>
        <v>100</v>
      </c>
    </row>
    <row r="25" spans="1:7" ht="31.5">
      <c r="A25" s="291"/>
      <c r="B25" s="291"/>
      <c r="C25" s="293"/>
      <c r="D25" s="195" t="s">
        <v>343</v>
      </c>
      <c r="E25" s="194"/>
      <c r="F25" s="194"/>
      <c r="G25" s="201" t="e">
        <f t="shared" si="1"/>
        <v>#DIV/0!</v>
      </c>
    </row>
    <row r="26" spans="1:7" ht="31.5">
      <c r="A26" s="291"/>
      <c r="B26" s="291"/>
      <c r="C26" s="293"/>
      <c r="D26" s="195" t="s">
        <v>345</v>
      </c>
      <c r="E26" s="194">
        <v>5000</v>
      </c>
      <c r="F26" s="194">
        <v>5000</v>
      </c>
      <c r="G26" s="201">
        <f t="shared" si="1"/>
        <v>100</v>
      </c>
    </row>
    <row r="27" spans="1:7" ht="15.75">
      <c r="A27" s="291"/>
      <c r="B27" s="291"/>
      <c r="C27" s="293"/>
      <c r="D27" s="193" t="s">
        <v>346</v>
      </c>
      <c r="E27" s="194"/>
      <c r="F27" s="194"/>
      <c r="G27" s="201" t="e">
        <f t="shared" si="1"/>
        <v>#DIV/0!</v>
      </c>
    </row>
    <row r="28" spans="1:7" ht="47.25">
      <c r="A28" s="291"/>
      <c r="B28" s="291"/>
      <c r="C28" s="293"/>
      <c r="D28" s="198" t="s">
        <v>347</v>
      </c>
      <c r="E28" s="194">
        <v>0</v>
      </c>
      <c r="F28" s="194">
        <v>0</v>
      </c>
      <c r="G28" s="201">
        <v>0</v>
      </c>
    </row>
    <row r="29" spans="1:7" ht="15.75">
      <c r="A29" s="292"/>
      <c r="B29" s="292"/>
      <c r="C29" s="293"/>
      <c r="D29" s="198" t="s">
        <v>349</v>
      </c>
      <c r="E29" s="194">
        <v>2128.6999999999998</v>
      </c>
      <c r="F29" s="194">
        <v>395.7</v>
      </c>
      <c r="G29" s="201">
        <f t="shared" si="1"/>
        <v>18.588810071874853</v>
      </c>
    </row>
    <row r="30" spans="1:7" ht="15.75">
      <c r="A30" s="291" t="s">
        <v>38</v>
      </c>
      <c r="B30" s="291" t="s">
        <v>47</v>
      </c>
      <c r="C30" s="293" t="s">
        <v>296</v>
      </c>
      <c r="D30" s="191" t="s">
        <v>271</v>
      </c>
      <c r="E30" s="192">
        <f>E31+E39+E40</f>
        <v>1002.9</v>
      </c>
      <c r="F30" s="192">
        <f>F31+F39+F40</f>
        <v>230.4</v>
      </c>
      <c r="G30" s="192">
        <f>F30/E30*100</f>
        <v>22.973377206102306</v>
      </c>
    </row>
    <row r="31" spans="1:7" ht="15.75">
      <c r="A31" s="291"/>
      <c r="B31" s="291"/>
      <c r="C31" s="293"/>
      <c r="D31" s="193" t="s">
        <v>339</v>
      </c>
      <c r="E31" s="194">
        <f>E33+E34+E37</f>
        <v>0</v>
      </c>
      <c r="F31" s="194">
        <f>F33+F34+F37</f>
        <v>0</v>
      </c>
      <c r="G31" s="194" t="e">
        <f>F31/E31*100</f>
        <v>#DIV/0!</v>
      </c>
    </row>
    <row r="32" spans="1:7" ht="15.75">
      <c r="A32" s="291"/>
      <c r="B32" s="291"/>
      <c r="C32" s="293"/>
      <c r="D32" s="195" t="s">
        <v>340</v>
      </c>
      <c r="E32" s="194"/>
      <c r="F32" s="194"/>
      <c r="G32" s="194"/>
    </row>
    <row r="33" spans="1:7" ht="31.5">
      <c r="A33" s="291"/>
      <c r="B33" s="291"/>
      <c r="C33" s="293"/>
      <c r="D33" s="196" t="s">
        <v>341</v>
      </c>
      <c r="E33" s="194">
        <f>'[1]Форма 1+'!N32+'[1]Форма 1+'!N33</f>
        <v>0</v>
      </c>
      <c r="F33" s="194">
        <f>'[1]Форма 1+'!O32+'[1]Форма 1+'!O33</f>
        <v>0</v>
      </c>
      <c r="G33" s="194" t="e">
        <f t="shared" ref="G33:G40" si="2">F33/E33*100</f>
        <v>#DIV/0!</v>
      </c>
    </row>
    <row r="34" spans="1:7" ht="31.5">
      <c r="A34" s="291"/>
      <c r="B34" s="291"/>
      <c r="C34" s="293"/>
      <c r="D34" s="195" t="s">
        <v>342</v>
      </c>
      <c r="E34" s="194">
        <v>0</v>
      </c>
      <c r="F34" s="194">
        <v>0</v>
      </c>
      <c r="G34" s="194">
        <v>0</v>
      </c>
    </row>
    <row r="35" spans="1:7" ht="31.5">
      <c r="A35" s="291"/>
      <c r="B35" s="291"/>
      <c r="C35" s="293"/>
      <c r="D35" s="195" t="s">
        <v>343</v>
      </c>
      <c r="E35" s="194"/>
      <c r="F35" s="194"/>
      <c r="G35" s="194" t="e">
        <f t="shared" si="2"/>
        <v>#DIV/0!</v>
      </c>
    </row>
    <row r="36" spans="1:7" ht="31.5">
      <c r="A36" s="291"/>
      <c r="B36" s="291"/>
      <c r="C36" s="293"/>
      <c r="D36" s="195" t="s">
        <v>344</v>
      </c>
      <c r="E36" s="194"/>
      <c r="F36" s="194"/>
      <c r="G36" s="194" t="e">
        <f t="shared" si="2"/>
        <v>#DIV/0!</v>
      </c>
    </row>
    <row r="37" spans="1:7" ht="31.5">
      <c r="A37" s="291"/>
      <c r="B37" s="291"/>
      <c r="C37" s="293"/>
      <c r="D37" s="195" t="s">
        <v>345</v>
      </c>
      <c r="E37" s="194">
        <v>0</v>
      </c>
      <c r="F37" s="194">
        <v>0</v>
      </c>
      <c r="G37" s="194">
        <v>0</v>
      </c>
    </row>
    <row r="38" spans="1:7" ht="15.75">
      <c r="A38" s="291"/>
      <c r="B38" s="291"/>
      <c r="C38" s="293"/>
      <c r="D38" s="197" t="s">
        <v>346</v>
      </c>
      <c r="E38" s="194"/>
      <c r="F38" s="194"/>
      <c r="G38" s="194" t="e">
        <f t="shared" si="2"/>
        <v>#DIV/0!</v>
      </c>
    </row>
    <row r="39" spans="1:7" ht="47.25">
      <c r="A39" s="291"/>
      <c r="B39" s="291"/>
      <c r="C39" s="293"/>
      <c r="D39" s="198" t="s">
        <v>347</v>
      </c>
      <c r="E39" s="194">
        <v>0</v>
      </c>
      <c r="F39" s="194">
        <v>0</v>
      </c>
      <c r="G39" s="194">
        <v>0</v>
      </c>
    </row>
    <row r="40" spans="1:7" ht="15.75">
      <c r="A40" s="292"/>
      <c r="B40" s="292"/>
      <c r="C40" s="293"/>
      <c r="D40" s="198" t="s">
        <v>349</v>
      </c>
      <c r="E40" s="194">
        <v>1002.9</v>
      </c>
      <c r="F40" s="194">
        <v>230.4</v>
      </c>
      <c r="G40" s="194">
        <f t="shared" si="2"/>
        <v>22.973377206102306</v>
      </c>
    </row>
    <row r="41" spans="1:7" ht="15.75">
      <c r="A41" s="294" t="s">
        <v>38</v>
      </c>
      <c r="B41" s="294" t="s">
        <v>49</v>
      </c>
      <c r="C41" s="297" t="s">
        <v>301</v>
      </c>
      <c r="D41" s="191" t="s">
        <v>271</v>
      </c>
      <c r="E41" s="192">
        <f>E42+E49+E50</f>
        <v>0</v>
      </c>
      <c r="F41" s="192">
        <f>F42+F49+F50</f>
        <v>0</v>
      </c>
      <c r="G41" s="192" t="e">
        <f>F41/E41*100</f>
        <v>#DIV/0!</v>
      </c>
    </row>
    <row r="42" spans="1:7" ht="15.75">
      <c r="A42" s="295"/>
      <c r="B42" s="295"/>
      <c r="C42" s="298"/>
      <c r="D42" s="193" t="s">
        <v>339</v>
      </c>
      <c r="E42" s="194">
        <f>E44+E45+E47</f>
        <v>0</v>
      </c>
      <c r="F42" s="194">
        <f>F44+F45+F47</f>
        <v>0</v>
      </c>
      <c r="G42" s="194" t="e">
        <f>F42/E42*100</f>
        <v>#DIV/0!</v>
      </c>
    </row>
    <row r="43" spans="1:7" ht="15.75">
      <c r="A43" s="295"/>
      <c r="B43" s="295"/>
      <c r="C43" s="298"/>
      <c r="D43" s="195" t="s">
        <v>340</v>
      </c>
      <c r="E43" s="194"/>
      <c r="F43" s="194"/>
      <c r="G43" s="194"/>
    </row>
    <row r="44" spans="1:7" ht="31.5">
      <c r="A44" s="295"/>
      <c r="B44" s="295"/>
      <c r="C44" s="298"/>
      <c r="D44" s="196" t="s">
        <v>341</v>
      </c>
      <c r="E44" s="194"/>
      <c r="F44" s="194"/>
      <c r="G44" s="194" t="e">
        <f t="shared" ref="G44:G50" si="3">F44/E44*100</f>
        <v>#DIV/0!</v>
      </c>
    </row>
    <row r="45" spans="1:7" ht="31.5">
      <c r="A45" s="295"/>
      <c r="B45" s="295"/>
      <c r="C45" s="298"/>
      <c r="D45" s="195" t="s">
        <v>342</v>
      </c>
      <c r="E45" s="194"/>
      <c r="F45" s="194"/>
      <c r="G45" s="194" t="e">
        <f t="shared" si="3"/>
        <v>#DIV/0!</v>
      </c>
    </row>
    <row r="46" spans="1:7" ht="31.5">
      <c r="A46" s="295"/>
      <c r="B46" s="295"/>
      <c r="C46" s="298"/>
      <c r="D46" s="195" t="s">
        <v>343</v>
      </c>
      <c r="E46" s="194"/>
      <c r="F46" s="194"/>
      <c r="G46" s="194" t="e">
        <f t="shared" si="3"/>
        <v>#DIV/0!</v>
      </c>
    </row>
    <row r="47" spans="1:7" ht="31.5">
      <c r="A47" s="295"/>
      <c r="B47" s="295"/>
      <c r="C47" s="298"/>
      <c r="D47" s="195" t="s">
        <v>345</v>
      </c>
      <c r="E47" s="194"/>
      <c r="F47" s="194"/>
      <c r="G47" s="194" t="e">
        <f t="shared" si="3"/>
        <v>#DIV/0!</v>
      </c>
    </row>
    <row r="48" spans="1:7" ht="15.75">
      <c r="A48" s="295"/>
      <c r="B48" s="295"/>
      <c r="C48" s="298"/>
      <c r="D48" s="197" t="s">
        <v>346</v>
      </c>
      <c r="E48" s="194"/>
      <c r="F48" s="194"/>
      <c r="G48" s="194" t="e">
        <f t="shared" si="3"/>
        <v>#DIV/0!</v>
      </c>
    </row>
    <row r="49" spans="1:7" ht="47.25">
      <c r="A49" s="295"/>
      <c r="B49" s="295"/>
      <c r="C49" s="298"/>
      <c r="D49" s="198" t="s">
        <v>347</v>
      </c>
      <c r="E49" s="194"/>
      <c r="F49" s="194"/>
      <c r="G49" s="194" t="e">
        <f t="shared" si="3"/>
        <v>#DIV/0!</v>
      </c>
    </row>
    <row r="50" spans="1:7" ht="15.75">
      <c r="A50" s="296"/>
      <c r="B50" s="296"/>
      <c r="C50" s="299"/>
      <c r="D50" s="198" t="s">
        <v>349</v>
      </c>
      <c r="E50" s="194"/>
      <c r="F50" s="194"/>
      <c r="G50" s="194" t="e">
        <f t="shared" si="3"/>
        <v>#DIV/0!</v>
      </c>
    </row>
    <row r="51" spans="1:7" ht="15.75">
      <c r="A51" s="291" t="s">
        <v>38</v>
      </c>
      <c r="B51" s="291" t="s">
        <v>50</v>
      </c>
      <c r="C51" s="293" t="s">
        <v>305</v>
      </c>
      <c r="D51" s="199" t="s">
        <v>271</v>
      </c>
      <c r="E51" s="202">
        <f>E52+E60+E61</f>
        <v>43392.799999999996</v>
      </c>
      <c r="F51" s="202">
        <f>F52+F60+F61</f>
        <v>341.1</v>
      </c>
      <c r="G51" s="192">
        <f>F51/E51*100</f>
        <v>0.78607510923471191</v>
      </c>
    </row>
    <row r="52" spans="1:7" ht="15.75">
      <c r="A52" s="291"/>
      <c r="B52" s="291"/>
      <c r="C52" s="293"/>
      <c r="D52" s="193" t="s">
        <v>339</v>
      </c>
      <c r="E52" s="194">
        <f>E54+E55+E58</f>
        <v>43392.799999999996</v>
      </c>
      <c r="F52" s="194">
        <f>F54+F55+F58</f>
        <v>341.1</v>
      </c>
      <c r="G52" s="194">
        <f>F52/E52*100</f>
        <v>0.78607510923471191</v>
      </c>
    </row>
    <row r="53" spans="1:7" ht="15.75">
      <c r="A53" s="291"/>
      <c r="B53" s="291"/>
      <c r="C53" s="293"/>
      <c r="D53" s="195" t="s">
        <v>340</v>
      </c>
      <c r="E53" s="194"/>
      <c r="F53" s="194"/>
      <c r="G53" s="194"/>
    </row>
    <row r="54" spans="1:7" ht="31.5">
      <c r="A54" s="291"/>
      <c r="B54" s="291"/>
      <c r="C54" s="293"/>
      <c r="D54" s="195" t="s">
        <v>341</v>
      </c>
      <c r="E54" s="194">
        <f>'[1]Форма 1+'!N41+'[1]Форма 1+'!N42+'[1]Форма 1+'!N44+'[1]Форма 1+'!N49+'[1]Форма 1+'!N52+'[1]Форма 1+'!N53+'[1]Форма 1+'!N54+'[1]Форма 1+'!N55+'[1]Форма 1+'!N56+406.1</f>
        <v>3190.7999999999997</v>
      </c>
      <c r="F54" s="194">
        <f>'[1]Форма 1+'!O41+'[1]Форма 1+'!O42+'[1]Форма 1+'!O44</f>
        <v>341.1</v>
      </c>
      <c r="G54" s="194">
        <f t="shared" ref="G54:G59" si="4">F54/E54*100</f>
        <v>10.690109063557731</v>
      </c>
    </row>
    <row r="55" spans="1:7" ht="31.5">
      <c r="A55" s="291"/>
      <c r="B55" s="291"/>
      <c r="C55" s="293"/>
      <c r="D55" s="195" t="s">
        <v>342</v>
      </c>
      <c r="E55" s="194">
        <f>'[1]Форма 1+'!N46+7638.4</f>
        <v>7638.4</v>
      </c>
      <c r="F55" s="194">
        <v>0</v>
      </c>
      <c r="G55" s="194">
        <f t="shared" si="4"/>
        <v>0</v>
      </c>
    </row>
    <row r="56" spans="1:7" ht="31.5">
      <c r="A56" s="291"/>
      <c r="B56" s="291"/>
      <c r="C56" s="293"/>
      <c r="D56" s="195" t="s">
        <v>343</v>
      </c>
      <c r="E56" s="194"/>
      <c r="F56" s="194"/>
      <c r="G56" s="194" t="e">
        <f t="shared" si="4"/>
        <v>#DIV/0!</v>
      </c>
    </row>
    <row r="57" spans="1:7" ht="31.5">
      <c r="A57" s="291"/>
      <c r="B57" s="291"/>
      <c r="C57" s="293"/>
      <c r="D57" s="195" t="s">
        <v>344</v>
      </c>
      <c r="E57" s="194"/>
      <c r="F57" s="194"/>
      <c r="G57" s="194" t="e">
        <f t="shared" si="4"/>
        <v>#DIV/0!</v>
      </c>
    </row>
    <row r="58" spans="1:7" ht="31.5">
      <c r="A58" s="291"/>
      <c r="B58" s="291"/>
      <c r="C58" s="293"/>
      <c r="D58" s="195" t="s">
        <v>345</v>
      </c>
      <c r="E58" s="194">
        <v>32563.599999999999</v>
      </c>
      <c r="F58" s="194">
        <v>0</v>
      </c>
      <c r="G58" s="194">
        <f t="shared" si="4"/>
        <v>0</v>
      </c>
    </row>
    <row r="59" spans="1:7" ht="15.75">
      <c r="A59" s="291"/>
      <c r="B59" s="291"/>
      <c r="C59" s="293"/>
      <c r="D59" s="193" t="s">
        <v>346</v>
      </c>
      <c r="E59" s="203"/>
      <c r="F59" s="203"/>
      <c r="G59" s="194" t="e">
        <f t="shared" si="4"/>
        <v>#DIV/0!</v>
      </c>
    </row>
    <row r="60" spans="1:7" ht="47.25">
      <c r="A60" s="291"/>
      <c r="B60" s="291"/>
      <c r="C60" s="293"/>
      <c r="D60" s="198" t="s">
        <v>347</v>
      </c>
      <c r="E60" s="194">
        <v>0</v>
      </c>
      <c r="F60" s="194">
        <v>0</v>
      </c>
      <c r="G60" s="194">
        <v>0</v>
      </c>
    </row>
    <row r="61" spans="1:7" ht="15.75">
      <c r="A61" s="292"/>
      <c r="B61" s="292"/>
      <c r="C61" s="293"/>
      <c r="D61" s="198" t="s">
        <v>349</v>
      </c>
      <c r="E61" s="194">
        <v>0</v>
      </c>
      <c r="F61" s="194">
        <v>0</v>
      </c>
      <c r="G61" s="194">
        <v>0</v>
      </c>
    </row>
  </sheetData>
  <mergeCells count="26">
    <mergeCell ref="A1:D1"/>
    <mergeCell ref="A2:G2"/>
    <mergeCell ref="B3:G3"/>
    <mergeCell ref="A4:G4"/>
    <mergeCell ref="A6:B7"/>
    <mergeCell ref="C6:C8"/>
    <mergeCell ref="D6:D8"/>
    <mergeCell ref="E6:F6"/>
    <mergeCell ref="G6:G8"/>
    <mergeCell ref="E7:E8"/>
    <mergeCell ref="F7:F8"/>
    <mergeCell ref="A9:A19"/>
    <mergeCell ref="B9:B19"/>
    <mergeCell ref="C9:C19"/>
    <mergeCell ref="A20:A29"/>
    <mergeCell ref="B20:B29"/>
    <mergeCell ref="C20:C29"/>
    <mergeCell ref="A51:A61"/>
    <mergeCell ref="B51:B61"/>
    <mergeCell ref="C51:C61"/>
    <mergeCell ref="A30:A40"/>
    <mergeCell ref="B30:B40"/>
    <mergeCell ref="C30:C40"/>
    <mergeCell ref="A41:A50"/>
    <mergeCell ref="B41:B50"/>
    <mergeCell ref="C41:C50"/>
  </mergeCells>
  <pageMargins left="0.70866141732283472" right="0.70866141732283472" top="0.74803149606299213" bottom="0.74803149606299213" header="0.31496062992125984" footer="0.31496062992125984"/>
  <pageSetup paperSize="9" fitToHeight="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N80"/>
  <sheetViews>
    <sheetView topLeftCell="C1" zoomScale="115" zoomScaleNormal="115" workbookViewId="0">
      <selection activeCell="E4" sqref="E4:E5"/>
    </sheetView>
  </sheetViews>
  <sheetFormatPr defaultRowHeight="15"/>
  <cols>
    <col min="1" max="1" width="5.28515625" customWidth="1"/>
    <col min="2" max="2" width="6" customWidth="1"/>
    <col min="3" max="3" width="4.140625" customWidth="1"/>
    <col min="4" max="4" width="4.42578125" customWidth="1"/>
    <col min="5" max="5" width="26.85546875" customWidth="1"/>
    <col min="6" max="6" width="13.5703125" customWidth="1"/>
    <col min="7" max="7" width="7" customWidth="1"/>
    <col min="8" max="8" width="8.7109375" customWidth="1"/>
    <col min="9" max="9" width="17.28515625" customWidth="1"/>
    <col min="10" max="10" width="32.28515625" customWidth="1"/>
    <col min="11" max="11" width="17.7109375" customWidth="1"/>
    <col min="12" max="12" width="4.42578125" customWidth="1"/>
    <col min="13" max="13" width="5.7109375" hidden="1" customWidth="1"/>
    <col min="14" max="14" width="1" hidden="1" customWidth="1"/>
  </cols>
  <sheetData>
    <row r="2" spans="1:14" ht="15.75">
      <c r="A2" s="339" t="s">
        <v>150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1:14" ht="50.25" customHeight="1">
      <c r="A3" s="340" t="s">
        <v>221</v>
      </c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</row>
    <row r="4" spans="1:14" ht="38.25" customHeight="1">
      <c r="A4" s="319" t="s">
        <v>0</v>
      </c>
      <c r="B4" s="319"/>
      <c r="C4" s="319"/>
      <c r="D4" s="319"/>
      <c r="E4" s="319" t="s">
        <v>11</v>
      </c>
      <c r="F4" s="319" t="s">
        <v>58</v>
      </c>
      <c r="G4" s="319" t="s">
        <v>12</v>
      </c>
      <c r="H4" s="319" t="s">
        <v>13</v>
      </c>
      <c r="I4" s="319" t="s">
        <v>14</v>
      </c>
      <c r="J4" s="319" t="s">
        <v>15</v>
      </c>
      <c r="K4" s="319" t="s">
        <v>16</v>
      </c>
      <c r="L4" s="319"/>
      <c r="M4" s="319"/>
      <c r="N4" s="319"/>
    </row>
    <row r="5" spans="1:14">
      <c r="A5" s="46" t="s">
        <v>59</v>
      </c>
      <c r="B5" s="46" t="s">
        <v>2</v>
      </c>
      <c r="C5" s="46" t="s">
        <v>3</v>
      </c>
      <c r="D5" s="46" t="s">
        <v>4</v>
      </c>
      <c r="E5" s="319"/>
      <c r="F5" s="319"/>
      <c r="G5" s="319"/>
      <c r="H5" s="319"/>
      <c r="I5" s="319"/>
      <c r="J5" s="319"/>
      <c r="K5" s="319"/>
      <c r="L5" s="319"/>
      <c r="M5" s="319"/>
      <c r="N5" s="319"/>
    </row>
    <row r="6" spans="1:14">
      <c r="A6" s="46">
        <v>3</v>
      </c>
      <c r="B6" s="47">
        <v>1</v>
      </c>
      <c r="C6" s="46"/>
      <c r="D6" s="46"/>
      <c r="E6" s="319" t="s">
        <v>151</v>
      </c>
      <c r="F6" s="319"/>
      <c r="G6" s="319"/>
      <c r="H6" s="319"/>
      <c r="I6" s="319"/>
      <c r="J6" s="319"/>
      <c r="K6" s="319"/>
      <c r="L6" s="319"/>
      <c r="M6" s="319"/>
      <c r="N6" s="319"/>
    </row>
    <row r="7" spans="1:14" ht="58.5" customHeight="1">
      <c r="A7" s="48" t="s">
        <v>38</v>
      </c>
      <c r="B7" s="48">
        <v>1</v>
      </c>
      <c r="C7" s="48" t="s">
        <v>37</v>
      </c>
      <c r="D7" s="48"/>
      <c r="E7" s="221" t="s">
        <v>72</v>
      </c>
      <c r="F7" s="47" t="s">
        <v>73</v>
      </c>
      <c r="G7" s="47">
        <v>2021</v>
      </c>
      <c r="H7" s="98" t="s">
        <v>223</v>
      </c>
      <c r="I7" s="49"/>
      <c r="J7" s="49"/>
      <c r="K7" s="50"/>
      <c r="L7" s="51"/>
      <c r="M7" s="52"/>
      <c r="N7" s="46"/>
    </row>
    <row r="8" spans="1:14">
      <c r="A8" s="311" t="s">
        <v>38</v>
      </c>
      <c r="B8" s="311">
        <v>1</v>
      </c>
      <c r="C8" s="311" t="s">
        <v>37</v>
      </c>
      <c r="D8" s="311">
        <v>1</v>
      </c>
      <c r="E8" s="353" t="s">
        <v>74</v>
      </c>
      <c r="F8" s="312" t="s">
        <v>73</v>
      </c>
      <c r="G8" s="312">
        <v>2021</v>
      </c>
      <c r="H8" s="312" t="s">
        <v>223</v>
      </c>
      <c r="I8" s="313" t="s">
        <v>152</v>
      </c>
      <c r="J8" s="356" t="s">
        <v>246</v>
      </c>
      <c r="K8" s="333"/>
      <c r="L8" s="334"/>
      <c r="M8" s="334"/>
      <c r="N8" s="46"/>
    </row>
    <row r="9" spans="1:14" ht="18.75" customHeight="1">
      <c r="A9" s="311"/>
      <c r="B9" s="311"/>
      <c r="C9" s="311"/>
      <c r="D9" s="311"/>
      <c r="E9" s="354"/>
      <c r="F9" s="312"/>
      <c r="G9" s="312"/>
      <c r="H9" s="312"/>
      <c r="I9" s="313"/>
      <c r="J9" s="357"/>
      <c r="K9" s="322"/>
      <c r="L9" s="323"/>
      <c r="M9" s="323"/>
      <c r="N9" s="46"/>
    </row>
    <row r="10" spans="1:14">
      <c r="A10" s="311"/>
      <c r="B10" s="311"/>
      <c r="C10" s="311"/>
      <c r="D10" s="311"/>
      <c r="E10" s="354"/>
      <c r="F10" s="312"/>
      <c r="G10" s="312"/>
      <c r="H10" s="312"/>
      <c r="I10" s="313"/>
      <c r="J10" s="357"/>
      <c r="K10" s="322"/>
      <c r="L10" s="323"/>
      <c r="M10" s="323"/>
      <c r="N10" s="46"/>
    </row>
    <row r="11" spans="1:14">
      <c r="A11" s="311"/>
      <c r="B11" s="311"/>
      <c r="C11" s="311"/>
      <c r="D11" s="311"/>
      <c r="E11" s="354"/>
      <c r="F11" s="312"/>
      <c r="G11" s="312"/>
      <c r="H11" s="312"/>
      <c r="I11" s="313"/>
      <c r="J11" s="357"/>
      <c r="K11" s="322"/>
      <c r="L11" s="323"/>
      <c r="M11" s="323"/>
      <c r="N11" s="46"/>
    </row>
    <row r="12" spans="1:14">
      <c r="A12" s="311"/>
      <c r="B12" s="311"/>
      <c r="C12" s="311"/>
      <c r="D12" s="311"/>
      <c r="E12" s="354"/>
      <c r="F12" s="312"/>
      <c r="G12" s="312"/>
      <c r="H12" s="312"/>
      <c r="I12" s="313"/>
      <c r="J12" s="357"/>
      <c r="K12" s="322"/>
      <c r="L12" s="323"/>
      <c r="M12" s="323"/>
      <c r="N12" s="46"/>
    </row>
    <row r="13" spans="1:14">
      <c r="A13" s="311"/>
      <c r="B13" s="311"/>
      <c r="C13" s="311"/>
      <c r="D13" s="311"/>
      <c r="E13" s="354"/>
      <c r="F13" s="312"/>
      <c r="G13" s="312"/>
      <c r="H13" s="312"/>
      <c r="I13" s="313"/>
      <c r="J13" s="357"/>
      <c r="K13" s="322"/>
      <c r="L13" s="323"/>
      <c r="M13" s="323"/>
      <c r="N13" s="46"/>
    </row>
    <row r="14" spans="1:14">
      <c r="A14" s="311"/>
      <c r="B14" s="311"/>
      <c r="C14" s="311"/>
      <c r="D14" s="311"/>
      <c r="E14" s="354"/>
      <c r="F14" s="312"/>
      <c r="G14" s="312"/>
      <c r="H14" s="312"/>
      <c r="I14" s="313"/>
      <c r="J14" s="357"/>
      <c r="K14" s="322"/>
      <c r="L14" s="323"/>
      <c r="M14" s="323"/>
      <c r="N14" s="46"/>
    </row>
    <row r="15" spans="1:14" ht="34.5" customHeight="1">
      <c r="A15" s="311"/>
      <c r="B15" s="311"/>
      <c r="C15" s="311"/>
      <c r="D15" s="311"/>
      <c r="E15" s="355"/>
      <c r="F15" s="312"/>
      <c r="G15" s="312"/>
      <c r="H15" s="312"/>
      <c r="I15" s="313"/>
      <c r="J15" s="358"/>
      <c r="K15" s="336"/>
      <c r="L15" s="337"/>
      <c r="M15" s="337"/>
      <c r="N15" s="46"/>
    </row>
    <row r="16" spans="1:14" ht="159.75" customHeight="1">
      <c r="A16" s="53" t="s">
        <v>38</v>
      </c>
      <c r="B16" s="53">
        <v>1</v>
      </c>
      <c r="C16" s="53" t="s">
        <v>37</v>
      </c>
      <c r="D16" s="53">
        <v>2</v>
      </c>
      <c r="E16" s="55" t="s">
        <v>75</v>
      </c>
      <c r="F16" s="55" t="s">
        <v>76</v>
      </c>
      <c r="G16" s="55">
        <v>2021</v>
      </c>
      <c r="H16" s="98" t="s">
        <v>223</v>
      </c>
      <c r="I16" s="54" t="s">
        <v>77</v>
      </c>
      <c r="J16" s="123" t="s">
        <v>248</v>
      </c>
      <c r="K16" s="345"/>
      <c r="L16" s="346"/>
      <c r="M16" s="346"/>
      <c r="N16" s="347"/>
    </row>
    <row r="17" spans="1:14" ht="102">
      <c r="A17" s="48" t="s">
        <v>38</v>
      </c>
      <c r="B17" s="48">
        <v>1</v>
      </c>
      <c r="C17" s="48" t="s">
        <v>18</v>
      </c>
      <c r="D17" s="48"/>
      <c r="E17" s="221" t="s">
        <v>78</v>
      </c>
      <c r="F17" s="55" t="s">
        <v>76</v>
      </c>
      <c r="G17" s="47">
        <v>2021</v>
      </c>
      <c r="H17" s="100" t="s">
        <v>223</v>
      </c>
      <c r="I17" s="49"/>
      <c r="J17" s="49" t="s">
        <v>79</v>
      </c>
      <c r="K17" s="342"/>
      <c r="L17" s="321"/>
      <c r="M17" s="315"/>
      <c r="N17" s="46"/>
    </row>
    <row r="18" spans="1:14" ht="291" customHeight="1">
      <c r="A18" s="53" t="s">
        <v>38</v>
      </c>
      <c r="B18" s="53">
        <v>1</v>
      </c>
      <c r="C18" s="53" t="s">
        <v>18</v>
      </c>
      <c r="D18" s="53">
        <v>1</v>
      </c>
      <c r="E18" s="55" t="s">
        <v>80</v>
      </c>
      <c r="F18" s="55" t="s">
        <v>76</v>
      </c>
      <c r="G18" s="55">
        <v>2021</v>
      </c>
      <c r="H18" s="55" t="s">
        <v>223</v>
      </c>
      <c r="I18" s="54" t="s">
        <v>81</v>
      </c>
      <c r="J18" s="130" t="s">
        <v>380</v>
      </c>
      <c r="K18" s="345"/>
      <c r="L18" s="346"/>
      <c r="M18" s="346"/>
      <c r="N18" s="347"/>
    </row>
    <row r="19" spans="1:14" ht="197.25" customHeight="1">
      <c r="A19" s="53" t="s">
        <v>38</v>
      </c>
      <c r="B19" s="53">
        <v>1</v>
      </c>
      <c r="C19" s="53" t="s">
        <v>18</v>
      </c>
      <c r="D19" s="53">
        <v>2</v>
      </c>
      <c r="E19" s="55" t="s">
        <v>53</v>
      </c>
      <c r="F19" s="55" t="s">
        <v>82</v>
      </c>
      <c r="G19" s="55">
        <v>2021</v>
      </c>
      <c r="H19" s="55" t="s">
        <v>223</v>
      </c>
      <c r="I19" s="56" t="s">
        <v>153</v>
      </c>
      <c r="J19" s="130" t="s">
        <v>379</v>
      </c>
      <c r="K19" s="345"/>
      <c r="L19" s="346"/>
      <c r="M19" s="346"/>
      <c r="N19" s="347"/>
    </row>
    <row r="20" spans="1:14" ht="166.5" customHeight="1" thickBot="1">
      <c r="A20" s="53" t="s">
        <v>38</v>
      </c>
      <c r="B20" s="53">
        <v>1</v>
      </c>
      <c r="C20" s="53" t="s">
        <v>18</v>
      </c>
      <c r="D20" s="53">
        <v>3</v>
      </c>
      <c r="E20" s="55" t="s">
        <v>54</v>
      </c>
      <c r="F20" s="55" t="s">
        <v>84</v>
      </c>
      <c r="G20" s="55">
        <v>2021</v>
      </c>
      <c r="H20" s="100" t="s">
        <v>223</v>
      </c>
      <c r="I20" s="57" t="s">
        <v>239</v>
      </c>
      <c r="J20" s="217" t="s">
        <v>390</v>
      </c>
      <c r="K20" s="58"/>
      <c r="L20" s="59"/>
      <c r="M20" s="59"/>
      <c r="N20" s="60"/>
    </row>
    <row r="21" spans="1:14" ht="15.75" thickBot="1">
      <c r="A21" s="349" t="s">
        <v>60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1"/>
      <c r="L21" s="61"/>
      <c r="M21" s="46"/>
      <c r="N21" s="46"/>
    </row>
    <row r="22" spans="1:14" ht="63.75">
      <c r="A22" s="62" t="s">
        <v>38</v>
      </c>
      <c r="B22" s="62">
        <v>2</v>
      </c>
      <c r="C22" s="62" t="s">
        <v>37</v>
      </c>
      <c r="D22" s="62"/>
      <c r="E22" s="223" t="s">
        <v>45</v>
      </c>
      <c r="F22" s="63" t="s">
        <v>154</v>
      </c>
      <c r="G22" s="64">
        <v>2021</v>
      </c>
      <c r="H22" s="100" t="s">
        <v>223</v>
      </c>
      <c r="I22" s="352"/>
      <c r="J22" s="352"/>
      <c r="K22" s="352"/>
      <c r="L22" s="313"/>
      <c r="M22" s="313"/>
      <c r="N22" s="313"/>
    </row>
    <row r="23" spans="1:14" ht="63.75">
      <c r="A23" s="311" t="s">
        <v>38</v>
      </c>
      <c r="B23" s="311">
        <v>2</v>
      </c>
      <c r="C23" s="311" t="s">
        <v>37</v>
      </c>
      <c r="D23" s="314">
        <v>1</v>
      </c>
      <c r="E23" s="65" t="s">
        <v>61</v>
      </c>
      <c r="F23" s="315" t="s">
        <v>154</v>
      </c>
      <c r="G23" s="316">
        <v>2021</v>
      </c>
      <c r="H23" s="316" t="s">
        <v>223</v>
      </c>
      <c r="I23" s="325" t="s">
        <v>62</v>
      </c>
      <c r="J23" s="110" t="s">
        <v>232</v>
      </c>
      <c r="K23" s="332"/>
      <c r="L23" s="332"/>
      <c r="M23" s="332"/>
      <c r="N23" s="332"/>
    </row>
    <row r="24" spans="1:14">
      <c r="A24" s="311"/>
      <c r="B24" s="311"/>
      <c r="C24" s="311"/>
      <c r="D24" s="314"/>
      <c r="E24" s="66" t="s">
        <v>63</v>
      </c>
      <c r="F24" s="315"/>
      <c r="G24" s="317"/>
      <c r="H24" s="317"/>
      <c r="I24" s="326"/>
      <c r="J24" s="111" t="s">
        <v>233</v>
      </c>
      <c r="K24" s="332"/>
      <c r="L24" s="332"/>
      <c r="M24" s="332"/>
      <c r="N24" s="332"/>
    </row>
    <row r="25" spans="1:14" ht="25.5">
      <c r="A25" s="311"/>
      <c r="B25" s="311"/>
      <c r="C25" s="311"/>
      <c r="D25" s="314"/>
      <c r="E25" s="66" t="s">
        <v>155</v>
      </c>
      <c r="F25" s="315"/>
      <c r="G25" s="318"/>
      <c r="H25" s="318"/>
      <c r="I25" s="327"/>
      <c r="J25" s="67"/>
      <c r="K25" s="332"/>
      <c r="L25" s="332"/>
      <c r="M25" s="332"/>
      <c r="N25" s="332"/>
    </row>
    <row r="26" spans="1:14">
      <c r="A26" s="311" t="s">
        <v>38</v>
      </c>
      <c r="B26" s="311">
        <v>2</v>
      </c>
      <c r="C26" s="311" t="s">
        <v>37</v>
      </c>
      <c r="D26" s="311">
        <v>2</v>
      </c>
      <c r="E26" s="316" t="s">
        <v>64</v>
      </c>
      <c r="F26" s="312" t="s">
        <v>154</v>
      </c>
      <c r="G26" s="312">
        <v>2021</v>
      </c>
      <c r="H26" s="312" t="s">
        <v>223</v>
      </c>
      <c r="I26" s="325" t="s">
        <v>65</v>
      </c>
      <c r="J26" s="348" t="s">
        <v>231</v>
      </c>
      <c r="K26" s="332" t="s">
        <v>230</v>
      </c>
      <c r="L26" s="332"/>
      <c r="M26" s="332"/>
      <c r="N26" s="332"/>
    </row>
    <row r="27" spans="1:14" ht="117.75" customHeight="1">
      <c r="A27" s="311"/>
      <c r="B27" s="311"/>
      <c r="C27" s="311"/>
      <c r="D27" s="311"/>
      <c r="E27" s="318"/>
      <c r="F27" s="312"/>
      <c r="G27" s="312"/>
      <c r="H27" s="312"/>
      <c r="I27" s="327"/>
      <c r="J27" s="348"/>
      <c r="K27" s="332"/>
      <c r="L27" s="332"/>
      <c r="M27" s="332"/>
      <c r="N27" s="332"/>
    </row>
    <row r="28" spans="1:14">
      <c r="A28" s="311" t="s">
        <v>38</v>
      </c>
      <c r="B28" s="311">
        <v>2</v>
      </c>
      <c r="C28" s="311" t="s">
        <v>37</v>
      </c>
      <c r="D28" s="311">
        <v>3</v>
      </c>
      <c r="E28" s="316" t="s">
        <v>56</v>
      </c>
      <c r="F28" s="312" t="s">
        <v>154</v>
      </c>
      <c r="G28" s="312">
        <v>2021</v>
      </c>
      <c r="H28" s="312" t="s">
        <v>223</v>
      </c>
      <c r="I28" s="332" t="s">
        <v>66</v>
      </c>
      <c r="J28" s="331" t="s">
        <v>391</v>
      </c>
      <c r="K28" s="313" t="s">
        <v>230</v>
      </c>
      <c r="L28" s="313"/>
      <c r="M28" s="313"/>
      <c r="N28" s="313"/>
    </row>
    <row r="29" spans="1:14" ht="15" customHeight="1">
      <c r="A29" s="311"/>
      <c r="B29" s="311"/>
      <c r="C29" s="311"/>
      <c r="D29" s="311"/>
      <c r="E29" s="317"/>
      <c r="F29" s="312"/>
      <c r="G29" s="312"/>
      <c r="H29" s="312"/>
      <c r="I29" s="332"/>
      <c r="J29" s="331"/>
      <c r="K29" s="313"/>
      <c r="L29" s="313"/>
      <c r="M29" s="313"/>
      <c r="N29" s="313"/>
    </row>
    <row r="30" spans="1:14" ht="120.75" customHeight="1">
      <c r="A30" s="311"/>
      <c r="B30" s="311"/>
      <c r="C30" s="311"/>
      <c r="D30" s="311"/>
      <c r="E30" s="318"/>
      <c r="F30" s="312"/>
      <c r="G30" s="312"/>
      <c r="H30" s="312"/>
      <c r="I30" s="332"/>
      <c r="J30" s="331"/>
      <c r="K30" s="313"/>
      <c r="L30" s="313"/>
      <c r="M30" s="313"/>
      <c r="N30" s="313"/>
    </row>
    <row r="31" spans="1:14" ht="122.25" customHeight="1">
      <c r="A31" s="48" t="s">
        <v>38</v>
      </c>
      <c r="B31" s="48">
        <v>2</v>
      </c>
      <c r="C31" s="48" t="s">
        <v>18</v>
      </c>
      <c r="D31" s="48"/>
      <c r="E31" s="221" t="s">
        <v>67</v>
      </c>
      <c r="F31" s="47" t="s">
        <v>156</v>
      </c>
      <c r="G31" s="47">
        <v>2021</v>
      </c>
      <c r="H31" s="100" t="s">
        <v>223</v>
      </c>
      <c r="I31" s="109" t="s">
        <v>68</v>
      </c>
      <c r="J31" s="112" t="s">
        <v>229</v>
      </c>
      <c r="K31" s="313" t="s">
        <v>230</v>
      </c>
      <c r="L31" s="313"/>
      <c r="M31" s="313"/>
      <c r="N31" s="313"/>
    </row>
    <row r="32" spans="1:14" ht="204.75" customHeight="1">
      <c r="A32" s="48" t="s">
        <v>38</v>
      </c>
      <c r="B32" s="48" t="s">
        <v>6</v>
      </c>
      <c r="C32" s="220" t="s">
        <v>38</v>
      </c>
      <c r="D32" s="48"/>
      <c r="E32" s="221" t="s">
        <v>46</v>
      </c>
      <c r="F32" s="47" t="s">
        <v>69</v>
      </c>
      <c r="G32" s="47">
        <v>2021</v>
      </c>
      <c r="H32" s="100" t="s">
        <v>223</v>
      </c>
      <c r="I32" s="109" t="s">
        <v>71</v>
      </c>
      <c r="J32" s="127" t="s">
        <v>249</v>
      </c>
      <c r="K32" s="313"/>
      <c r="L32" s="313"/>
      <c r="M32" s="313"/>
      <c r="N32" s="313"/>
    </row>
    <row r="33" spans="1:14" ht="27" customHeight="1">
      <c r="A33" s="48" t="s">
        <v>38</v>
      </c>
      <c r="B33" s="47">
        <v>3</v>
      </c>
      <c r="C33" s="46"/>
      <c r="D33" s="47"/>
      <c r="E33" s="319" t="s">
        <v>157</v>
      </c>
      <c r="F33" s="319"/>
      <c r="G33" s="319"/>
      <c r="H33" s="319"/>
      <c r="I33" s="320"/>
      <c r="J33" s="320"/>
      <c r="K33" s="320"/>
      <c r="L33" s="320"/>
      <c r="M33" s="320"/>
      <c r="N33" s="320"/>
    </row>
    <row r="34" spans="1:14" ht="63.75">
      <c r="A34" s="48" t="s">
        <v>38</v>
      </c>
      <c r="B34" s="47">
        <v>3</v>
      </c>
      <c r="C34" s="48" t="s">
        <v>37</v>
      </c>
      <c r="D34" s="69"/>
      <c r="E34" s="70" t="s">
        <v>48</v>
      </c>
      <c r="F34" s="47" t="s">
        <v>84</v>
      </c>
      <c r="G34" s="47">
        <v>2021</v>
      </c>
      <c r="H34" s="100" t="s">
        <v>223</v>
      </c>
      <c r="I34" s="70"/>
      <c r="J34" s="71"/>
      <c r="K34" s="72"/>
      <c r="L34" s="73"/>
      <c r="M34" s="73"/>
      <c r="N34" s="74"/>
    </row>
    <row r="35" spans="1:14" ht="38.25">
      <c r="A35" s="311" t="s">
        <v>38</v>
      </c>
      <c r="B35" s="311">
        <v>3</v>
      </c>
      <c r="C35" s="311" t="s">
        <v>37</v>
      </c>
      <c r="D35" s="314" t="s">
        <v>5</v>
      </c>
      <c r="E35" s="222" t="s">
        <v>86</v>
      </c>
      <c r="F35" s="315" t="s">
        <v>87</v>
      </c>
      <c r="G35" s="312">
        <v>2021</v>
      </c>
      <c r="H35" s="316" t="s">
        <v>223</v>
      </c>
      <c r="I35" s="332" t="s">
        <v>88</v>
      </c>
      <c r="J35" s="325" t="s">
        <v>234</v>
      </c>
      <c r="K35" s="333"/>
      <c r="L35" s="334"/>
      <c r="M35" s="334"/>
      <c r="N35" s="335"/>
    </row>
    <row r="36" spans="1:14">
      <c r="A36" s="311"/>
      <c r="B36" s="311"/>
      <c r="C36" s="311"/>
      <c r="D36" s="314"/>
      <c r="E36" s="66" t="s">
        <v>89</v>
      </c>
      <c r="F36" s="315"/>
      <c r="G36" s="312"/>
      <c r="H36" s="317"/>
      <c r="I36" s="332"/>
      <c r="J36" s="326"/>
      <c r="K36" s="322"/>
      <c r="L36" s="323"/>
      <c r="M36" s="323"/>
      <c r="N36" s="324"/>
    </row>
    <row r="37" spans="1:14">
      <c r="A37" s="311"/>
      <c r="B37" s="311"/>
      <c r="C37" s="311"/>
      <c r="D37" s="314"/>
      <c r="E37" s="66" t="s">
        <v>90</v>
      </c>
      <c r="F37" s="315"/>
      <c r="G37" s="312"/>
      <c r="H37" s="317"/>
      <c r="I37" s="332"/>
      <c r="J37" s="326"/>
      <c r="K37" s="322"/>
      <c r="L37" s="323"/>
      <c r="M37" s="323"/>
      <c r="N37" s="324"/>
    </row>
    <row r="38" spans="1:14" ht="31.5" customHeight="1">
      <c r="A38" s="311"/>
      <c r="B38" s="311"/>
      <c r="C38" s="311"/>
      <c r="D38" s="314"/>
      <c r="E38" s="66"/>
      <c r="F38" s="315"/>
      <c r="G38" s="312"/>
      <c r="H38" s="318"/>
      <c r="I38" s="332"/>
      <c r="J38" s="327"/>
      <c r="K38" s="336"/>
      <c r="L38" s="337"/>
      <c r="M38" s="337"/>
      <c r="N38" s="338"/>
    </row>
    <row r="39" spans="1:14" ht="38.25">
      <c r="A39" s="311" t="s">
        <v>38</v>
      </c>
      <c r="B39" s="311">
        <v>3</v>
      </c>
      <c r="C39" s="311" t="s">
        <v>37</v>
      </c>
      <c r="D39" s="314">
        <v>2</v>
      </c>
      <c r="E39" s="222" t="s">
        <v>91</v>
      </c>
      <c r="F39" s="315" t="s">
        <v>87</v>
      </c>
      <c r="G39" s="312">
        <v>2021</v>
      </c>
      <c r="H39" s="316" t="s">
        <v>223</v>
      </c>
      <c r="I39" s="313" t="s">
        <v>92</v>
      </c>
      <c r="J39" s="328" t="s">
        <v>224</v>
      </c>
      <c r="K39" s="333"/>
      <c r="L39" s="334"/>
      <c r="M39" s="334"/>
      <c r="N39" s="335"/>
    </row>
    <row r="40" spans="1:14">
      <c r="A40" s="311"/>
      <c r="B40" s="311"/>
      <c r="C40" s="311"/>
      <c r="D40" s="314"/>
      <c r="E40" s="223" t="s">
        <v>93</v>
      </c>
      <c r="F40" s="315"/>
      <c r="G40" s="312"/>
      <c r="H40" s="317"/>
      <c r="I40" s="313"/>
      <c r="J40" s="329"/>
      <c r="K40" s="322"/>
      <c r="L40" s="323"/>
      <c r="M40" s="323"/>
      <c r="N40" s="324"/>
    </row>
    <row r="41" spans="1:14">
      <c r="A41" s="311"/>
      <c r="B41" s="311"/>
      <c r="C41" s="311"/>
      <c r="D41" s="314"/>
      <c r="E41" s="223" t="s">
        <v>94</v>
      </c>
      <c r="F41" s="315"/>
      <c r="G41" s="312"/>
      <c r="H41" s="317"/>
      <c r="I41" s="313"/>
      <c r="J41" s="329"/>
      <c r="K41" s="322"/>
      <c r="L41" s="323"/>
      <c r="M41" s="323"/>
      <c r="N41" s="324"/>
    </row>
    <row r="42" spans="1:14" ht="49.5" customHeight="1">
      <c r="A42" s="311"/>
      <c r="B42" s="311"/>
      <c r="C42" s="311"/>
      <c r="D42" s="314"/>
      <c r="E42" s="224" t="s">
        <v>95</v>
      </c>
      <c r="F42" s="315"/>
      <c r="G42" s="312"/>
      <c r="H42" s="318"/>
      <c r="I42" s="313"/>
      <c r="J42" s="330"/>
      <c r="K42" s="336"/>
      <c r="L42" s="337"/>
      <c r="M42" s="337"/>
      <c r="N42" s="338"/>
    </row>
    <row r="43" spans="1:14" ht="140.25">
      <c r="A43" s="48" t="s">
        <v>38</v>
      </c>
      <c r="B43" s="48">
        <v>3</v>
      </c>
      <c r="C43" s="48" t="s">
        <v>37</v>
      </c>
      <c r="D43" s="48">
        <v>3</v>
      </c>
      <c r="E43" s="224" t="s">
        <v>96</v>
      </c>
      <c r="F43" s="47" t="s">
        <v>87</v>
      </c>
      <c r="G43" s="47">
        <v>2021</v>
      </c>
      <c r="H43" s="100" t="s">
        <v>223</v>
      </c>
      <c r="I43" s="107" t="s">
        <v>158</v>
      </c>
      <c r="J43" s="106" t="s">
        <v>225</v>
      </c>
      <c r="K43" s="342"/>
      <c r="L43" s="321"/>
      <c r="M43" s="321"/>
      <c r="N43" s="315"/>
    </row>
    <row r="44" spans="1:14">
      <c r="A44" s="48" t="s">
        <v>38</v>
      </c>
      <c r="B44" s="48">
        <v>4</v>
      </c>
      <c r="C44" s="48"/>
      <c r="D44" s="48"/>
      <c r="E44" s="319" t="s">
        <v>98</v>
      </c>
      <c r="F44" s="319"/>
      <c r="G44" s="319"/>
      <c r="H44" s="319"/>
      <c r="I44" s="320"/>
      <c r="J44" s="320"/>
      <c r="K44" s="320"/>
      <c r="L44" s="320"/>
      <c r="M44" s="320"/>
      <c r="N44" s="320"/>
    </row>
    <row r="45" spans="1:14" ht="191.25">
      <c r="A45" s="48" t="s">
        <v>38</v>
      </c>
      <c r="B45" s="48">
        <v>4</v>
      </c>
      <c r="C45" s="48" t="s">
        <v>37</v>
      </c>
      <c r="D45" s="48"/>
      <c r="E45" s="221" t="s">
        <v>99</v>
      </c>
      <c r="F45" s="47" t="s">
        <v>100</v>
      </c>
      <c r="G45" s="47">
        <v>2020</v>
      </c>
      <c r="H45" s="100" t="s">
        <v>223</v>
      </c>
      <c r="I45" s="68" t="s">
        <v>101</v>
      </c>
      <c r="J45" s="125"/>
      <c r="K45" s="321"/>
      <c r="L45" s="321"/>
      <c r="M45" s="321"/>
      <c r="N45" s="75"/>
    </row>
    <row r="46" spans="1:14" ht="253.5" customHeight="1">
      <c r="A46" s="48" t="s">
        <v>38</v>
      </c>
      <c r="B46" s="48" t="s">
        <v>49</v>
      </c>
      <c r="C46" s="48" t="s">
        <v>37</v>
      </c>
      <c r="D46" s="48">
        <v>1</v>
      </c>
      <c r="E46" s="221" t="s">
        <v>102</v>
      </c>
      <c r="F46" s="47" t="s">
        <v>103</v>
      </c>
      <c r="G46" s="47">
        <v>2020</v>
      </c>
      <c r="H46" s="100" t="s">
        <v>223</v>
      </c>
      <c r="I46" s="49" t="s">
        <v>104</v>
      </c>
      <c r="J46" s="124" t="s">
        <v>247</v>
      </c>
      <c r="K46" s="322" t="s">
        <v>105</v>
      </c>
      <c r="L46" s="323"/>
      <c r="M46" s="323"/>
      <c r="N46" s="324"/>
    </row>
    <row r="47" spans="1:14">
      <c r="A47" s="311" t="s">
        <v>38</v>
      </c>
      <c r="B47" s="311" t="s">
        <v>49</v>
      </c>
      <c r="C47" s="311" t="s">
        <v>37</v>
      </c>
      <c r="D47" s="311" t="s">
        <v>6</v>
      </c>
      <c r="E47" s="312" t="s">
        <v>106</v>
      </c>
      <c r="F47" s="312" t="s">
        <v>107</v>
      </c>
      <c r="G47" s="312">
        <v>2020</v>
      </c>
      <c r="H47" s="312" t="s">
        <v>223</v>
      </c>
      <c r="I47" s="313" t="s">
        <v>108</v>
      </c>
      <c r="J47" s="325" t="s">
        <v>244</v>
      </c>
      <c r="K47" s="333"/>
      <c r="L47" s="334"/>
      <c r="M47" s="334"/>
      <c r="N47" s="335"/>
    </row>
    <row r="48" spans="1:14">
      <c r="A48" s="311"/>
      <c r="B48" s="311"/>
      <c r="C48" s="311"/>
      <c r="D48" s="311"/>
      <c r="E48" s="312"/>
      <c r="F48" s="312"/>
      <c r="G48" s="312"/>
      <c r="H48" s="312"/>
      <c r="I48" s="313"/>
      <c r="J48" s="326"/>
      <c r="K48" s="322"/>
      <c r="L48" s="323"/>
      <c r="M48" s="323"/>
      <c r="N48" s="324"/>
    </row>
    <row r="49" spans="1:14">
      <c r="A49" s="311"/>
      <c r="B49" s="311"/>
      <c r="C49" s="311"/>
      <c r="D49" s="311"/>
      <c r="E49" s="312"/>
      <c r="F49" s="312"/>
      <c r="G49" s="312"/>
      <c r="H49" s="312"/>
      <c r="I49" s="313"/>
      <c r="J49" s="326"/>
      <c r="K49" s="322"/>
      <c r="L49" s="323"/>
      <c r="M49" s="323"/>
      <c r="N49" s="324"/>
    </row>
    <row r="50" spans="1:14" ht="60.75" customHeight="1">
      <c r="A50" s="311"/>
      <c r="B50" s="311"/>
      <c r="C50" s="311"/>
      <c r="D50" s="311"/>
      <c r="E50" s="312"/>
      <c r="F50" s="312"/>
      <c r="G50" s="312"/>
      <c r="H50" s="312"/>
      <c r="I50" s="313"/>
      <c r="J50" s="327"/>
      <c r="K50" s="336"/>
      <c r="L50" s="337"/>
      <c r="M50" s="337"/>
      <c r="N50" s="338"/>
    </row>
    <row r="51" spans="1:14" ht="89.25">
      <c r="A51" s="48" t="s">
        <v>38</v>
      </c>
      <c r="B51" s="48">
        <v>4</v>
      </c>
      <c r="C51" s="48" t="s">
        <v>18</v>
      </c>
      <c r="D51" s="48"/>
      <c r="E51" s="221" t="s">
        <v>109</v>
      </c>
      <c r="F51" s="47" t="s">
        <v>110</v>
      </c>
      <c r="G51" s="47">
        <v>2021</v>
      </c>
      <c r="H51" s="100" t="s">
        <v>223</v>
      </c>
      <c r="I51" s="49" t="s">
        <v>111</v>
      </c>
      <c r="J51" s="76"/>
      <c r="K51" s="342"/>
      <c r="L51" s="321"/>
      <c r="M51" s="321"/>
      <c r="N51" s="77"/>
    </row>
    <row r="52" spans="1:14" ht="156" customHeight="1">
      <c r="A52" s="48" t="s">
        <v>38</v>
      </c>
      <c r="B52" s="48" t="s">
        <v>49</v>
      </c>
      <c r="C52" s="48" t="s">
        <v>18</v>
      </c>
      <c r="D52" s="48">
        <v>1</v>
      </c>
      <c r="E52" s="221" t="s">
        <v>159</v>
      </c>
      <c r="F52" s="47" t="s">
        <v>160</v>
      </c>
      <c r="G52" s="47">
        <v>2021</v>
      </c>
      <c r="H52" s="100" t="s">
        <v>223</v>
      </c>
      <c r="I52" s="56" t="s">
        <v>161</v>
      </c>
      <c r="J52" s="113" t="s">
        <v>250</v>
      </c>
      <c r="K52" s="342"/>
      <c r="L52" s="321"/>
      <c r="M52" s="321"/>
      <c r="N52" s="77"/>
    </row>
    <row r="53" spans="1:14" ht="207" customHeight="1">
      <c r="A53" s="48" t="s">
        <v>38</v>
      </c>
      <c r="B53" s="48">
        <v>4</v>
      </c>
      <c r="C53" s="48" t="s">
        <v>18</v>
      </c>
      <c r="D53" s="48">
        <v>2</v>
      </c>
      <c r="E53" s="221" t="s">
        <v>162</v>
      </c>
      <c r="F53" s="47" t="s">
        <v>160</v>
      </c>
      <c r="G53" s="47">
        <v>2021</v>
      </c>
      <c r="H53" s="100" t="s">
        <v>223</v>
      </c>
      <c r="I53" s="56" t="s">
        <v>163</v>
      </c>
      <c r="J53" s="113" t="s">
        <v>245</v>
      </c>
      <c r="K53" s="69"/>
      <c r="L53" s="78"/>
      <c r="M53" s="78"/>
      <c r="N53" s="77"/>
    </row>
    <row r="54" spans="1:14" ht="15" customHeight="1">
      <c r="A54" s="48" t="s">
        <v>38</v>
      </c>
      <c r="B54" s="48">
        <v>5</v>
      </c>
      <c r="C54" s="48"/>
      <c r="D54" s="48"/>
      <c r="E54" s="343" t="s">
        <v>164</v>
      </c>
      <c r="F54" s="344"/>
      <c r="G54" s="344"/>
      <c r="H54" s="344"/>
      <c r="I54" s="344"/>
      <c r="J54" s="344"/>
      <c r="K54" s="344"/>
      <c r="L54" s="78"/>
      <c r="M54" s="78"/>
      <c r="N54" s="77"/>
    </row>
    <row r="55" spans="1:14" ht="178.5">
      <c r="A55" s="48" t="s">
        <v>38</v>
      </c>
      <c r="B55" s="48">
        <v>5</v>
      </c>
      <c r="C55" s="48" t="s">
        <v>37</v>
      </c>
      <c r="D55" s="48"/>
      <c r="E55" s="221" t="s">
        <v>51</v>
      </c>
      <c r="F55" s="47" t="s">
        <v>112</v>
      </c>
      <c r="G55" s="47">
        <v>2021</v>
      </c>
      <c r="H55" s="100" t="s">
        <v>223</v>
      </c>
      <c r="I55" s="56" t="s">
        <v>165</v>
      </c>
      <c r="J55" s="79" t="s">
        <v>166</v>
      </c>
      <c r="K55" s="69"/>
      <c r="L55" s="78"/>
      <c r="M55" s="78"/>
      <c r="N55" s="77"/>
    </row>
    <row r="56" spans="1:14" ht="72" customHeight="1">
      <c r="A56" s="48" t="s">
        <v>38</v>
      </c>
      <c r="B56" s="48">
        <v>5</v>
      </c>
      <c r="C56" s="48" t="s">
        <v>18</v>
      </c>
      <c r="D56" s="48"/>
      <c r="E56" s="221" t="s">
        <v>167</v>
      </c>
      <c r="F56" s="47" t="s">
        <v>112</v>
      </c>
      <c r="G56" s="47">
        <v>2021</v>
      </c>
      <c r="H56" s="100" t="s">
        <v>223</v>
      </c>
      <c r="I56" s="56" t="s">
        <v>168</v>
      </c>
      <c r="J56" s="79" t="s">
        <v>113</v>
      </c>
      <c r="K56" s="69"/>
      <c r="L56" s="78"/>
      <c r="M56" s="78"/>
      <c r="N56" s="77"/>
    </row>
    <row r="57" spans="1:14" ht="36" customHeight="1">
      <c r="A57" s="48" t="s">
        <v>38</v>
      </c>
      <c r="B57" s="48">
        <v>5</v>
      </c>
      <c r="C57" s="48" t="s">
        <v>38</v>
      </c>
      <c r="D57" s="48"/>
      <c r="E57" s="221" t="s">
        <v>41</v>
      </c>
      <c r="F57" s="47" t="s">
        <v>112</v>
      </c>
      <c r="G57" s="47">
        <v>2021</v>
      </c>
      <c r="H57" s="100" t="s">
        <v>223</v>
      </c>
      <c r="I57" s="56"/>
      <c r="J57" s="76"/>
      <c r="K57" s="69"/>
      <c r="L57" s="78"/>
      <c r="M57" s="78"/>
      <c r="N57" s="77"/>
    </row>
    <row r="58" spans="1:14" ht="40.5" customHeight="1">
      <c r="A58" s="48" t="s">
        <v>38</v>
      </c>
      <c r="B58" s="48">
        <v>5</v>
      </c>
      <c r="C58" s="48" t="s">
        <v>38</v>
      </c>
      <c r="D58" s="48">
        <v>1</v>
      </c>
      <c r="E58" s="221" t="s">
        <v>169</v>
      </c>
      <c r="F58" s="47" t="s">
        <v>112</v>
      </c>
      <c r="G58" s="47">
        <v>2021</v>
      </c>
      <c r="H58" s="100" t="s">
        <v>223</v>
      </c>
      <c r="I58" s="56" t="s">
        <v>170</v>
      </c>
      <c r="J58" s="79" t="s">
        <v>114</v>
      </c>
      <c r="K58" s="69"/>
      <c r="L58" s="78"/>
      <c r="M58" s="78"/>
      <c r="N58" s="77"/>
    </row>
    <row r="59" spans="1:14" ht="53.25" customHeight="1">
      <c r="A59" s="48" t="s">
        <v>38</v>
      </c>
      <c r="B59" s="48">
        <v>5</v>
      </c>
      <c r="C59" s="48" t="s">
        <v>38</v>
      </c>
      <c r="D59" s="48">
        <v>2</v>
      </c>
      <c r="E59" s="221" t="s">
        <v>171</v>
      </c>
      <c r="F59" s="47" t="s">
        <v>112</v>
      </c>
      <c r="G59" s="47">
        <v>2021</v>
      </c>
      <c r="H59" s="100" t="s">
        <v>223</v>
      </c>
      <c r="I59" s="56" t="s">
        <v>172</v>
      </c>
      <c r="J59" s="79" t="s">
        <v>114</v>
      </c>
      <c r="K59" s="69"/>
      <c r="L59" s="78"/>
      <c r="M59" s="78"/>
      <c r="N59" s="77"/>
    </row>
    <row r="60" spans="1:14" ht="107.25" customHeight="1">
      <c r="A60" s="48" t="s">
        <v>38</v>
      </c>
      <c r="B60" s="48">
        <v>5</v>
      </c>
      <c r="C60" s="48" t="s">
        <v>38</v>
      </c>
      <c r="D60" s="48">
        <v>3</v>
      </c>
      <c r="E60" s="221" t="s">
        <v>173</v>
      </c>
      <c r="F60" s="47" t="s">
        <v>112</v>
      </c>
      <c r="G60" s="47">
        <v>2021</v>
      </c>
      <c r="H60" s="100" t="s">
        <v>223</v>
      </c>
      <c r="I60" s="56" t="s">
        <v>174</v>
      </c>
      <c r="J60" s="79" t="s">
        <v>114</v>
      </c>
      <c r="K60" s="69"/>
      <c r="L60" s="78"/>
      <c r="M60" s="78"/>
      <c r="N60" s="77"/>
    </row>
    <row r="61" spans="1:14" ht="210" customHeight="1">
      <c r="A61" s="48" t="s">
        <v>38</v>
      </c>
      <c r="B61" s="48">
        <v>5</v>
      </c>
      <c r="C61" s="48" t="s">
        <v>38</v>
      </c>
      <c r="D61" s="48">
        <v>4</v>
      </c>
      <c r="E61" s="221" t="s">
        <v>175</v>
      </c>
      <c r="F61" s="47" t="s">
        <v>112</v>
      </c>
      <c r="G61" s="47">
        <v>2021</v>
      </c>
      <c r="H61" s="100" t="s">
        <v>223</v>
      </c>
      <c r="I61" s="56" t="s">
        <v>176</v>
      </c>
      <c r="J61" s="79" t="s">
        <v>114</v>
      </c>
      <c r="K61" s="69"/>
      <c r="L61" s="78"/>
      <c r="M61" s="78"/>
      <c r="N61" s="77"/>
    </row>
    <row r="62" spans="1:14" ht="102">
      <c r="A62" s="48" t="s">
        <v>38</v>
      </c>
      <c r="B62" s="48">
        <v>5</v>
      </c>
      <c r="C62" s="48" t="s">
        <v>39</v>
      </c>
      <c r="D62" s="48"/>
      <c r="E62" s="221" t="s">
        <v>52</v>
      </c>
      <c r="F62" s="47" t="s">
        <v>177</v>
      </c>
      <c r="G62" s="47">
        <v>2021</v>
      </c>
      <c r="H62" s="100" t="s">
        <v>223</v>
      </c>
      <c r="I62" s="56"/>
      <c r="J62" s="76"/>
      <c r="K62" s="69"/>
      <c r="L62" s="78"/>
      <c r="M62" s="78"/>
      <c r="N62" s="77"/>
    </row>
    <row r="63" spans="1:14" ht="275.25" customHeight="1">
      <c r="A63" s="48" t="s">
        <v>38</v>
      </c>
      <c r="B63" s="48">
        <v>5</v>
      </c>
      <c r="C63" s="48" t="s">
        <v>39</v>
      </c>
      <c r="D63" s="48">
        <v>1</v>
      </c>
      <c r="E63" s="221" t="s">
        <v>178</v>
      </c>
      <c r="F63" s="47" t="s">
        <v>177</v>
      </c>
      <c r="G63" s="47">
        <v>2021</v>
      </c>
      <c r="H63" s="100" t="s">
        <v>223</v>
      </c>
      <c r="I63" s="113" t="s">
        <v>242</v>
      </c>
      <c r="J63" s="216" t="s">
        <v>392</v>
      </c>
      <c r="K63" s="69"/>
      <c r="L63" s="78"/>
      <c r="M63" s="78"/>
      <c r="N63" s="77"/>
    </row>
    <row r="64" spans="1:14" ht="125.25" customHeight="1">
      <c r="A64" s="48" t="s">
        <v>38</v>
      </c>
      <c r="B64" s="48">
        <v>5</v>
      </c>
      <c r="C64" s="48" t="s">
        <v>39</v>
      </c>
      <c r="D64" s="48">
        <v>2</v>
      </c>
      <c r="E64" s="221" t="s">
        <v>179</v>
      </c>
      <c r="F64" s="47" t="s">
        <v>177</v>
      </c>
      <c r="G64" s="47">
        <v>2021</v>
      </c>
      <c r="H64" s="100" t="s">
        <v>223</v>
      </c>
      <c r="I64" s="113" t="s">
        <v>180</v>
      </c>
      <c r="J64" s="117"/>
      <c r="K64" s="69"/>
      <c r="L64" s="78"/>
      <c r="M64" s="78"/>
      <c r="N64" s="77"/>
    </row>
    <row r="65" spans="1:14" ht="124.5" customHeight="1">
      <c r="A65" s="48" t="s">
        <v>38</v>
      </c>
      <c r="B65" s="48">
        <v>5</v>
      </c>
      <c r="C65" s="48" t="s">
        <v>39</v>
      </c>
      <c r="D65" s="48">
        <v>3</v>
      </c>
      <c r="E65" s="221" t="s">
        <v>181</v>
      </c>
      <c r="F65" s="47" t="s">
        <v>177</v>
      </c>
      <c r="G65" s="47">
        <v>2021</v>
      </c>
      <c r="H65" s="100" t="s">
        <v>223</v>
      </c>
      <c r="I65" s="113" t="s">
        <v>182</v>
      </c>
      <c r="J65" s="126" t="s">
        <v>251</v>
      </c>
      <c r="K65" s="69"/>
      <c r="L65" s="78"/>
      <c r="M65" s="78"/>
      <c r="N65" s="77"/>
    </row>
    <row r="66" spans="1:14" ht="89.25" customHeight="1">
      <c r="A66" s="48" t="s">
        <v>38</v>
      </c>
      <c r="B66" s="48">
        <v>5</v>
      </c>
      <c r="C66" s="48" t="s">
        <v>40</v>
      </c>
      <c r="D66" s="48"/>
      <c r="E66" s="221" t="s">
        <v>183</v>
      </c>
      <c r="F66" s="47" t="s">
        <v>84</v>
      </c>
      <c r="G66" s="47">
        <v>2021</v>
      </c>
      <c r="H66" s="100" t="s">
        <v>223</v>
      </c>
      <c r="I66" s="56"/>
      <c r="J66" s="118"/>
      <c r="K66" s="69"/>
      <c r="L66" s="78"/>
      <c r="M66" s="78"/>
      <c r="N66" s="77"/>
    </row>
    <row r="67" spans="1:14" ht="164.25" customHeight="1">
      <c r="A67" s="48" t="s">
        <v>38</v>
      </c>
      <c r="B67" s="48">
        <v>5</v>
      </c>
      <c r="C67" s="48" t="s">
        <v>40</v>
      </c>
      <c r="D67" s="48">
        <v>1</v>
      </c>
      <c r="E67" s="221" t="s">
        <v>184</v>
      </c>
      <c r="F67" s="47" t="s">
        <v>84</v>
      </c>
      <c r="G67" s="47">
        <v>2021</v>
      </c>
      <c r="H67" s="55" t="s">
        <v>223</v>
      </c>
      <c r="I67" s="113" t="s">
        <v>85</v>
      </c>
      <c r="J67" s="118" t="s">
        <v>393</v>
      </c>
      <c r="K67" s="69"/>
      <c r="L67" s="78"/>
      <c r="M67" s="78"/>
      <c r="N67" s="77"/>
    </row>
    <row r="68" spans="1:14" ht="140.25">
      <c r="A68" s="48" t="s">
        <v>38</v>
      </c>
      <c r="B68" s="48">
        <v>5</v>
      </c>
      <c r="C68" s="48" t="s">
        <v>40</v>
      </c>
      <c r="D68" s="48">
        <v>2</v>
      </c>
      <c r="E68" s="221" t="s">
        <v>70</v>
      </c>
      <c r="F68" s="47" t="s">
        <v>84</v>
      </c>
      <c r="G68" s="47">
        <v>2021</v>
      </c>
      <c r="H68" s="100" t="s">
        <v>223</v>
      </c>
      <c r="I68" s="113" t="s">
        <v>185</v>
      </c>
      <c r="J68" s="128" t="s">
        <v>252</v>
      </c>
      <c r="K68" s="69"/>
      <c r="L68" s="78"/>
      <c r="M68" s="78"/>
      <c r="N68" s="77"/>
    </row>
    <row r="69" spans="1:14" ht="127.5">
      <c r="A69" s="48" t="s">
        <v>38</v>
      </c>
      <c r="B69" s="48">
        <v>5</v>
      </c>
      <c r="C69" s="48" t="s">
        <v>40</v>
      </c>
      <c r="D69" s="48">
        <v>3</v>
      </c>
      <c r="E69" s="221" t="s">
        <v>186</v>
      </c>
      <c r="F69" s="47" t="s">
        <v>84</v>
      </c>
      <c r="G69" s="47">
        <v>2021</v>
      </c>
      <c r="H69" s="100" t="s">
        <v>223</v>
      </c>
      <c r="I69" s="113" t="s">
        <v>97</v>
      </c>
      <c r="J69" s="118" t="s">
        <v>240</v>
      </c>
      <c r="K69" s="69"/>
      <c r="L69" s="78"/>
      <c r="M69" s="78"/>
      <c r="N69" s="77"/>
    </row>
    <row r="70" spans="1:14" ht="102">
      <c r="A70" s="48" t="s">
        <v>38</v>
      </c>
      <c r="B70" s="48">
        <v>1</v>
      </c>
      <c r="C70" s="48" t="s">
        <v>187</v>
      </c>
      <c r="D70" s="48"/>
      <c r="E70" s="221" t="s">
        <v>83</v>
      </c>
      <c r="F70" s="47" t="s">
        <v>84</v>
      </c>
      <c r="G70" s="47">
        <v>2021</v>
      </c>
      <c r="H70" s="100" t="s">
        <v>223</v>
      </c>
      <c r="I70" s="113" t="s">
        <v>188</v>
      </c>
      <c r="J70" s="108" t="s">
        <v>189</v>
      </c>
      <c r="K70" s="69"/>
      <c r="L70" s="78"/>
      <c r="M70" s="78"/>
      <c r="N70" s="77"/>
    </row>
    <row r="71" spans="1:14" ht="153">
      <c r="A71" s="48" t="s">
        <v>38</v>
      </c>
      <c r="B71" s="48">
        <v>5</v>
      </c>
      <c r="C71" s="48" t="s">
        <v>190</v>
      </c>
      <c r="D71" s="48"/>
      <c r="E71" s="221" t="s">
        <v>115</v>
      </c>
      <c r="F71" s="47" t="s">
        <v>84</v>
      </c>
      <c r="G71" s="47">
        <v>2021</v>
      </c>
      <c r="H71" s="100" t="s">
        <v>223</v>
      </c>
      <c r="I71" s="56" t="s">
        <v>191</v>
      </c>
      <c r="J71" s="76" t="s">
        <v>189</v>
      </c>
      <c r="K71" s="69"/>
      <c r="L71" s="78"/>
      <c r="M71" s="78"/>
      <c r="N71" s="77"/>
    </row>
    <row r="72" spans="1:14" ht="141.75" customHeight="1">
      <c r="A72" s="48" t="s">
        <v>38</v>
      </c>
      <c r="B72" s="48">
        <v>5</v>
      </c>
      <c r="C72" s="48" t="s">
        <v>44</v>
      </c>
      <c r="D72" s="48"/>
      <c r="E72" s="221" t="s">
        <v>116</v>
      </c>
      <c r="F72" s="47" t="s">
        <v>192</v>
      </c>
      <c r="G72" s="47">
        <v>2021</v>
      </c>
      <c r="H72" s="100" t="s">
        <v>223</v>
      </c>
      <c r="I72" s="56" t="s">
        <v>193</v>
      </c>
      <c r="J72" s="79" t="s">
        <v>194</v>
      </c>
      <c r="K72" s="69"/>
      <c r="L72" s="78"/>
      <c r="M72" s="78"/>
      <c r="N72" s="77"/>
    </row>
    <row r="73" spans="1:14" ht="87" customHeight="1">
      <c r="A73" s="48" t="s">
        <v>38</v>
      </c>
      <c r="B73" s="48">
        <v>5</v>
      </c>
      <c r="C73" s="48" t="s">
        <v>195</v>
      </c>
      <c r="D73" s="48"/>
      <c r="E73" s="221" t="s">
        <v>117</v>
      </c>
      <c r="F73" s="47" t="s">
        <v>84</v>
      </c>
      <c r="G73" s="47">
        <v>2021</v>
      </c>
      <c r="H73" s="100" t="s">
        <v>223</v>
      </c>
      <c r="I73" s="56"/>
      <c r="J73" s="76"/>
      <c r="K73" s="69"/>
      <c r="L73" s="78"/>
      <c r="M73" s="78"/>
      <c r="N73" s="77"/>
    </row>
    <row r="74" spans="1:14" ht="333.75" customHeight="1">
      <c r="A74" s="48" t="s">
        <v>38</v>
      </c>
      <c r="B74" s="48">
        <v>5</v>
      </c>
      <c r="C74" s="48" t="s">
        <v>195</v>
      </c>
      <c r="D74" s="48">
        <v>1</v>
      </c>
      <c r="E74" s="221" t="s">
        <v>118</v>
      </c>
      <c r="F74" s="47" t="s">
        <v>84</v>
      </c>
      <c r="G74" s="47">
        <v>2021</v>
      </c>
      <c r="H74" s="100" t="s">
        <v>223</v>
      </c>
      <c r="I74" s="80" t="s">
        <v>196</v>
      </c>
      <c r="J74" s="216" t="s">
        <v>396</v>
      </c>
      <c r="K74" s="69"/>
      <c r="L74" s="78"/>
      <c r="M74" s="78"/>
      <c r="N74" s="77"/>
    </row>
    <row r="75" spans="1:14" ht="204">
      <c r="A75" s="48" t="s">
        <v>38</v>
      </c>
      <c r="B75" s="48">
        <v>5</v>
      </c>
      <c r="C75" s="48" t="s">
        <v>195</v>
      </c>
      <c r="D75" s="48">
        <v>2</v>
      </c>
      <c r="E75" s="221" t="s">
        <v>123</v>
      </c>
      <c r="F75" s="47" t="s">
        <v>84</v>
      </c>
      <c r="G75" s="47">
        <v>2021</v>
      </c>
      <c r="H75" s="100" t="s">
        <v>223</v>
      </c>
      <c r="I75" s="56" t="s">
        <v>197</v>
      </c>
      <c r="J75" s="216" t="s">
        <v>394</v>
      </c>
      <c r="K75" s="69"/>
      <c r="L75" s="78"/>
      <c r="M75" s="78"/>
      <c r="N75" s="77"/>
    </row>
    <row r="76" spans="1:14" ht="267.75">
      <c r="A76" s="48" t="s">
        <v>38</v>
      </c>
      <c r="B76" s="48">
        <v>5</v>
      </c>
      <c r="C76" s="48" t="s">
        <v>195</v>
      </c>
      <c r="D76" s="48">
        <v>3</v>
      </c>
      <c r="E76" s="221" t="s">
        <v>198</v>
      </c>
      <c r="F76" s="47" t="s">
        <v>84</v>
      </c>
      <c r="G76" s="47">
        <v>2021</v>
      </c>
      <c r="H76" s="100" t="s">
        <v>223</v>
      </c>
      <c r="I76" s="81" t="s">
        <v>243</v>
      </c>
      <c r="J76" s="218" t="s">
        <v>226</v>
      </c>
      <c r="K76" s="69"/>
      <c r="L76" s="78"/>
      <c r="M76" s="78"/>
      <c r="N76" s="77"/>
    </row>
    <row r="77" spans="1:14" ht="140.25">
      <c r="A77" s="48" t="s">
        <v>38</v>
      </c>
      <c r="B77" s="48">
        <v>5</v>
      </c>
      <c r="C77" s="48" t="s">
        <v>199</v>
      </c>
      <c r="D77" s="48"/>
      <c r="E77" s="221" t="s">
        <v>119</v>
      </c>
      <c r="F77" s="47" t="s">
        <v>84</v>
      </c>
      <c r="G77" s="47">
        <v>2021</v>
      </c>
      <c r="H77" s="100" t="s">
        <v>223</v>
      </c>
      <c r="I77" s="56" t="s">
        <v>200</v>
      </c>
      <c r="J77" s="116" t="s">
        <v>241</v>
      </c>
      <c r="K77" s="69"/>
      <c r="L77" s="78"/>
      <c r="M77" s="78"/>
      <c r="N77" s="77"/>
    </row>
    <row r="78" spans="1:14" ht="409.5" customHeight="1">
      <c r="A78" s="48" t="s">
        <v>38</v>
      </c>
      <c r="B78" s="48">
        <v>5</v>
      </c>
      <c r="C78" s="48" t="s">
        <v>201</v>
      </c>
      <c r="D78" s="114"/>
      <c r="E78" s="221" t="s">
        <v>202</v>
      </c>
      <c r="F78" s="47" t="s">
        <v>84</v>
      </c>
      <c r="G78" s="47">
        <v>2021</v>
      </c>
      <c r="H78" s="100" t="s">
        <v>223</v>
      </c>
      <c r="I78" s="56" t="s">
        <v>203</v>
      </c>
      <c r="J78" s="216" t="s">
        <v>395</v>
      </c>
      <c r="K78" s="69"/>
      <c r="L78" s="78"/>
      <c r="M78" s="78"/>
      <c r="N78" s="77"/>
    </row>
    <row r="79" spans="1:14" ht="16.5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</row>
    <row r="80" spans="1:14" ht="16.5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</row>
  </sheetData>
  <mergeCells count="100">
    <mergeCell ref="E6:N6"/>
    <mergeCell ref="B28:B30"/>
    <mergeCell ref="C28:C30"/>
    <mergeCell ref="E8:E15"/>
    <mergeCell ref="F8:F15"/>
    <mergeCell ref="G8:G15"/>
    <mergeCell ref="H8:H15"/>
    <mergeCell ref="I8:I15"/>
    <mergeCell ref="B8:B15"/>
    <mergeCell ref="C8:C15"/>
    <mergeCell ref="D8:D15"/>
    <mergeCell ref="C26:C27"/>
    <mergeCell ref="J8:J15"/>
    <mergeCell ref="K8:M15"/>
    <mergeCell ref="D28:D30"/>
    <mergeCell ref="B26:B27"/>
    <mergeCell ref="K47:N50"/>
    <mergeCell ref="K31:N31"/>
    <mergeCell ref="A21:K21"/>
    <mergeCell ref="I22:N22"/>
    <mergeCell ref="A23:A25"/>
    <mergeCell ref="B23:B25"/>
    <mergeCell ref="C23:C25"/>
    <mergeCell ref="D23:D25"/>
    <mergeCell ref="F23:F25"/>
    <mergeCell ref="G23:G25"/>
    <mergeCell ref="H23:H25"/>
    <mergeCell ref="I23:I25"/>
    <mergeCell ref="A28:A30"/>
    <mergeCell ref="K28:N30"/>
    <mergeCell ref="K23:N25"/>
    <mergeCell ref="A26:A27"/>
    <mergeCell ref="A8:A15"/>
    <mergeCell ref="K51:M51"/>
    <mergeCell ref="K52:M52"/>
    <mergeCell ref="E54:K54"/>
    <mergeCell ref="K16:N16"/>
    <mergeCell ref="K17:M17"/>
    <mergeCell ref="K18:N18"/>
    <mergeCell ref="K19:N19"/>
    <mergeCell ref="G26:G27"/>
    <mergeCell ref="H26:H27"/>
    <mergeCell ref="I26:I27"/>
    <mergeCell ref="J26:J27"/>
    <mergeCell ref="K26:N27"/>
    <mergeCell ref="K39:N42"/>
    <mergeCell ref="K43:N43"/>
    <mergeCell ref="I28:I30"/>
    <mergeCell ref="A2:N2"/>
    <mergeCell ref="A4:D4"/>
    <mergeCell ref="E4:E5"/>
    <mergeCell ref="F4:F5"/>
    <mergeCell ref="G4:G5"/>
    <mergeCell ref="H4:H5"/>
    <mergeCell ref="I4:I5"/>
    <mergeCell ref="J4:J5"/>
    <mergeCell ref="K4:N5"/>
    <mergeCell ref="A3:N3"/>
    <mergeCell ref="G28:G30"/>
    <mergeCell ref="H28:H30"/>
    <mergeCell ref="D26:D27"/>
    <mergeCell ref="E26:E27"/>
    <mergeCell ref="F26:F27"/>
    <mergeCell ref="J39:J42"/>
    <mergeCell ref="J28:J30"/>
    <mergeCell ref="K32:N32"/>
    <mergeCell ref="E33:N33"/>
    <mergeCell ref="A35:A38"/>
    <mergeCell ref="B35:B38"/>
    <mergeCell ref="C35:C38"/>
    <mergeCell ref="D35:D38"/>
    <mergeCell ref="F35:F38"/>
    <mergeCell ref="G35:G38"/>
    <mergeCell ref="H35:H38"/>
    <mergeCell ref="I35:I38"/>
    <mergeCell ref="J35:J38"/>
    <mergeCell ref="K35:N38"/>
    <mergeCell ref="E28:E30"/>
    <mergeCell ref="F28:F30"/>
    <mergeCell ref="F47:F50"/>
    <mergeCell ref="G47:G50"/>
    <mergeCell ref="H47:H50"/>
    <mergeCell ref="I47:I50"/>
    <mergeCell ref="A39:A42"/>
    <mergeCell ref="B39:B42"/>
    <mergeCell ref="C39:C42"/>
    <mergeCell ref="D39:D42"/>
    <mergeCell ref="F39:F42"/>
    <mergeCell ref="G39:G42"/>
    <mergeCell ref="H39:H42"/>
    <mergeCell ref="I39:I42"/>
    <mergeCell ref="E44:N44"/>
    <mergeCell ref="K45:M45"/>
    <mergeCell ref="K46:N46"/>
    <mergeCell ref="J47:J50"/>
    <mergeCell ref="A47:A50"/>
    <mergeCell ref="B47:B50"/>
    <mergeCell ref="C47:C50"/>
    <mergeCell ref="D47:D50"/>
    <mergeCell ref="E47:E50"/>
  </mergeCells>
  <pageMargins left="0.15748031496062992" right="0.15748031496062992" top="0.47244094488188981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K31"/>
  <sheetViews>
    <sheetView topLeftCell="D1" zoomScale="120" zoomScaleNormal="120" workbookViewId="0">
      <selection activeCell="I30" sqref="I30"/>
    </sheetView>
  </sheetViews>
  <sheetFormatPr defaultRowHeight="15"/>
  <cols>
    <col min="4" max="4" width="25.85546875" customWidth="1"/>
    <col min="5" max="5" width="29.42578125" customWidth="1"/>
    <col min="11" max="11" width="14.85546875" customWidth="1"/>
  </cols>
  <sheetData>
    <row r="2" spans="1:11" ht="18.75">
      <c r="J2" s="382" t="s">
        <v>57</v>
      </c>
      <c r="K2" s="382"/>
    </row>
    <row r="3" spans="1:11" ht="16.5">
      <c r="A3" s="383"/>
      <c r="B3" s="383"/>
      <c r="C3" s="383"/>
      <c r="D3" s="383"/>
      <c r="E3" s="383"/>
      <c r="F3" s="6"/>
      <c r="G3" s="6"/>
      <c r="H3" s="6"/>
      <c r="I3" s="6"/>
      <c r="J3" s="6"/>
      <c r="K3" s="7"/>
    </row>
    <row r="4" spans="1:11" ht="90" customHeight="1">
      <c r="A4" s="290" t="s">
        <v>378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</row>
    <row r="5" spans="1:11" ht="18.75">
      <c r="A5" s="4"/>
      <c r="B5" s="19" t="s">
        <v>43</v>
      </c>
      <c r="C5" s="19"/>
      <c r="D5" s="20"/>
      <c r="E5" s="20"/>
      <c r="F5" s="20"/>
      <c r="G5" s="20"/>
      <c r="H5" s="20"/>
      <c r="I5" s="20"/>
      <c r="J5" s="20"/>
      <c r="K5" s="5"/>
    </row>
    <row r="6" spans="1:11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</row>
    <row r="7" spans="1:11">
      <c r="A7" s="4"/>
      <c r="B7" s="4"/>
      <c r="C7" s="4"/>
      <c r="D7" s="5"/>
      <c r="E7" s="5"/>
      <c r="F7" s="5"/>
      <c r="G7" s="5"/>
      <c r="H7" s="5"/>
      <c r="I7" s="5"/>
      <c r="J7" s="5"/>
      <c r="K7" s="5"/>
    </row>
    <row r="8" spans="1:11">
      <c r="A8" s="280" t="s">
        <v>0</v>
      </c>
      <c r="B8" s="280"/>
      <c r="C8" s="280" t="s">
        <v>260</v>
      </c>
      <c r="D8" s="280" t="s">
        <v>351</v>
      </c>
      <c r="E8" s="280" t="s">
        <v>352</v>
      </c>
      <c r="F8" s="280" t="s">
        <v>353</v>
      </c>
      <c r="G8" s="280" t="s">
        <v>354</v>
      </c>
      <c r="H8" s="280" t="s">
        <v>355</v>
      </c>
      <c r="I8" s="280" t="s">
        <v>356</v>
      </c>
      <c r="J8" s="280" t="s">
        <v>357</v>
      </c>
      <c r="K8" s="280" t="s">
        <v>358</v>
      </c>
    </row>
    <row r="9" spans="1:11" ht="35.25" customHeight="1">
      <c r="A9" s="133" t="s">
        <v>1</v>
      </c>
      <c r="B9" s="133" t="s">
        <v>2</v>
      </c>
      <c r="C9" s="386"/>
      <c r="D9" s="281" t="s">
        <v>359</v>
      </c>
      <c r="E9" s="281" t="s">
        <v>259</v>
      </c>
      <c r="F9" s="281"/>
      <c r="G9" s="281"/>
      <c r="H9" s="281"/>
      <c r="I9" s="281"/>
      <c r="J9" s="281"/>
      <c r="K9" s="281"/>
    </row>
    <row r="10" spans="1:11">
      <c r="A10" s="204" t="s">
        <v>38</v>
      </c>
      <c r="B10" s="205">
        <v>1</v>
      </c>
      <c r="C10" s="205"/>
      <c r="D10" s="381" t="s">
        <v>277</v>
      </c>
      <c r="E10" s="381"/>
      <c r="F10" s="381"/>
      <c r="G10" s="381"/>
      <c r="H10" s="381"/>
      <c r="I10" s="381"/>
      <c r="J10" s="381"/>
      <c r="K10" s="381"/>
    </row>
    <row r="11" spans="1:11">
      <c r="A11" s="373" t="s">
        <v>38</v>
      </c>
      <c r="B11" s="373" t="s">
        <v>5</v>
      </c>
      <c r="C11" s="373" t="s">
        <v>280</v>
      </c>
      <c r="D11" s="375" t="s">
        <v>360</v>
      </c>
      <c r="E11" s="142" t="s">
        <v>361</v>
      </c>
      <c r="F11" s="206" t="s">
        <v>362</v>
      </c>
      <c r="G11" s="206">
        <v>434</v>
      </c>
      <c r="H11" s="206">
        <v>434</v>
      </c>
      <c r="I11" s="206">
        <v>225</v>
      </c>
      <c r="J11" s="207">
        <f t="shared" ref="J11:J16" si="0">I11/G11*100</f>
        <v>51.843317972350235</v>
      </c>
      <c r="K11" s="207">
        <f t="shared" ref="K11:K16" si="1">I11/H11*100</f>
        <v>51.843317972350235</v>
      </c>
    </row>
    <row r="12" spans="1:11" ht="48">
      <c r="A12" s="374"/>
      <c r="B12" s="374"/>
      <c r="C12" s="374"/>
      <c r="D12" s="376"/>
      <c r="E12" s="142" t="s">
        <v>363</v>
      </c>
      <c r="F12" s="206" t="s">
        <v>364</v>
      </c>
      <c r="G12" s="207">
        <v>23821.8</v>
      </c>
      <c r="H12" s="207">
        <f>3188.67+15883.5+3932.12</f>
        <v>23004.289999999997</v>
      </c>
      <c r="I12" s="207">
        <v>12364</v>
      </c>
      <c r="J12" s="207">
        <f t="shared" si="0"/>
        <v>51.902039308532522</v>
      </c>
      <c r="K12" s="207">
        <f t="shared" si="1"/>
        <v>53.746496849065984</v>
      </c>
    </row>
    <row r="13" spans="1:11">
      <c r="A13" s="373" t="s">
        <v>38</v>
      </c>
      <c r="B13" s="373" t="s">
        <v>5</v>
      </c>
      <c r="C13" s="373" t="s">
        <v>280</v>
      </c>
      <c r="D13" s="375" t="s">
        <v>53</v>
      </c>
      <c r="E13" s="142" t="s">
        <v>365</v>
      </c>
      <c r="F13" s="206" t="s">
        <v>10</v>
      </c>
      <c r="G13" s="208">
        <v>81</v>
      </c>
      <c r="H13" s="208">
        <v>81</v>
      </c>
      <c r="I13" s="208">
        <v>80</v>
      </c>
      <c r="J13" s="207">
        <f t="shared" si="0"/>
        <v>98.76543209876543</v>
      </c>
      <c r="K13" s="207">
        <f t="shared" si="1"/>
        <v>98.76543209876543</v>
      </c>
    </row>
    <row r="14" spans="1:11" ht="48">
      <c r="A14" s="374"/>
      <c r="B14" s="374"/>
      <c r="C14" s="374"/>
      <c r="D14" s="376"/>
      <c r="E14" s="142" t="s">
        <v>366</v>
      </c>
      <c r="F14" s="206" t="s">
        <v>364</v>
      </c>
      <c r="G14" s="207">
        <v>51808.4</v>
      </c>
      <c r="H14" s="207">
        <f>6171.52+38887.3+5212.34</f>
        <v>50271.16</v>
      </c>
      <c r="I14" s="207">
        <v>27008.6</v>
      </c>
      <c r="J14" s="207">
        <f t="shared" si="0"/>
        <v>52.131700650859699</v>
      </c>
      <c r="K14" s="207">
        <f t="shared" si="1"/>
        <v>53.725834056743459</v>
      </c>
    </row>
    <row r="15" spans="1:11">
      <c r="A15" s="377" t="s">
        <v>38</v>
      </c>
      <c r="B15" s="379">
        <v>1</v>
      </c>
      <c r="C15" s="379">
        <v>938</v>
      </c>
      <c r="D15" s="361" t="s">
        <v>54</v>
      </c>
      <c r="E15" s="209" t="s">
        <v>367</v>
      </c>
      <c r="F15" s="206" t="s">
        <v>55</v>
      </c>
      <c r="G15" s="210">
        <v>4350</v>
      </c>
      <c r="H15" s="210">
        <v>4350</v>
      </c>
      <c r="I15" s="210">
        <v>2529</v>
      </c>
      <c r="J15" s="207">
        <f t="shared" si="0"/>
        <v>58.137931034482762</v>
      </c>
      <c r="K15" s="207">
        <f t="shared" si="1"/>
        <v>58.137931034482762</v>
      </c>
    </row>
    <row r="16" spans="1:11" ht="48">
      <c r="A16" s="378"/>
      <c r="B16" s="380"/>
      <c r="C16" s="380"/>
      <c r="D16" s="362"/>
      <c r="E16" s="142" t="s">
        <v>366</v>
      </c>
      <c r="F16" s="206" t="s">
        <v>364</v>
      </c>
      <c r="G16" s="207">
        <v>886.1</v>
      </c>
      <c r="H16" s="211">
        <v>925.68</v>
      </c>
      <c r="I16" s="207">
        <v>443.6</v>
      </c>
      <c r="J16" s="207">
        <f t="shared" si="0"/>
        <v>50.062069743821233</v>
      </c>
      <c r="K16" s="207">
        <f t="shared" si="1"/>
        <v>47.921527957825603</v>
      </c>
    </row>
    <row r="17" spans="1:11">
      <c r="A17" s="204" t="s">
        <v>38</v>
      </c>
      <c r="B17" s="205">
        <v>2</v>
      </c>
      <c r="C17" s="205"/>
      <c r="D17" s="370" t="s">
        <v>285</v>
      </c>
      <c r="E17" s="371"/>
      <c r="F17" s="371"/>
      <c r="G17" s="371"/>
      <c r="H17" s="371"/>
      <c r="I17" s="371"/>
      <c r="J17" s="371"/>
      <c r="K17" s="372"/>
    </row>
    <row r="18" spans="1:11" ht="24">
      <c r="A18" s="246" t="s">
        <v>38</v>
      </c>
      <c r="B18" s="363">
        <v>2</v>
      </c>
      <c r="C18" s="363">
        <v>938</v>
      </c>
      <c r="D18" s="365" t="s">
        <v>56</v>
      </c>
      <c r="E18" s="151" t="s">
        <v>368</v>
      </c>
      <c r="F18" s="212" t="s">
        <v>10</v>
      </c>
      <c r="G18" s="211">
        <v>2800</v>
      </c>
      <c r="H18" s="213">
        <v>2800</v>
      </c>
      <c r="I18" s="213">
        <v>2492</v>
      </c>
      <c r="J18" s="213">
        <f>I18/G18*100</f>
        <v>89</v>
      </c>
      <c r="K18" s="213">
        <f>I18/H18*100</f>
        <v>89</v>
      </c>
    </row>
    <row r="19" spans="1:11" ht="48">
      <c r="A19" s="247"/>
      <c r="B19" s="364"/>
      <c r="C19" s="364"/>
      <c r="D19" s="366"/>
      <c r="E19" s="151" t="s">
        <v>366</v>
      </c>
      <c r="F19" s="212" t="s">
        <v>364</v>
      </c>
      <c r="G19" s="211">
        <v>3545.1</v>
      </c>
      <c r="H19" s="211">
        <v>3528.82</v>
      </c>
      <c r="I19" s="211">
        <v>1552.7</v>
      </c>
      <c r="J19" s="213">
        <f t="shared" ref="J19:J25" si="2">I19/G19*100</f>
        <v>43.798482412343802</v>
      </c>
      <c r="K19" s="213">
        <f t="shared" ref="K19:K25" si="3">I19/H19*100</f>
        <v>44.000544091225962</v>
      </c>
    </row>
    <row r="20" spans="1:11">
      <c r="A20" s="246" t="s">
        <v>38</v>
      </c>
      <c r="B20" s="363">
        <v>2</v>
      </c>
      <c r="C20" s="363">
        <v>938</v>
      </c>
      <c r="D20" s="365" t="s">
        <v>369</v>
      </c>
      <c r="E20" s="151" t="s">
        <v>370</v>
      </c>
      <c r="F20" s="212" t="s">
        <v>10</v>
      </c>
      <c r="G20" s="211">
        <v>2800</v>
      </c>
      <c r="H20" s="211">
        <v>2800</v>
      </c>
      <c r="I20" s="211">
        <v>2492</v>
      </c>
      <c r="J20" s="213">
        <f t="shared" si="2"/>
        <v>89</v>
      </c>
      <c r="K20" s="213">
        <f t="shared" si="3"/>
        <v>89</v>
      </c>
    </row>
    <row r="21" spans="1:11" ht="48">
      <c r="A21" s="247"/>
      <c r="B21" s="364"/>
      <c r="C21" s="364"/>
      <c r="D21" s="366"/>
      <c r="E21" s="151" t="s">
        <v>366</v>
      </c>
      <c r="F21" s="212" t="s">
        <v>364</v>
      </c>
      <c r="G21" s="211">
        <v>3545.1</v>
      </c>
      <c r="H21" s="211">
        <v>3527.87</v>
      </c>
      <c r="I21" s="211">
        <v>1552.7</v>
      </c>
      <c r="J21" s="213">
        <f t="shared" si="2"/>
        <v>43.798482412343802</v>
      </c>
      <c r="K21" s="213">
        <f t="shared" si="3"/>
        <v>44.012392746898271</v>
      </c>
    </row>
    <row r="22" spans="1:11">
      <c r="A22" s="246" t="s">
        <v>38</v>
      </c>
      <c r="B22" s="363">
        <v>2</v>
      </c>
      <c r="C22" s="363">
        <v>938</v>
      </c>
      <c r="D22" s="365" t="s">
        <v>371</v>
      </c>
      <c r="E22" s="151" t="s">
        <v>372</v>
      </c>
      <c r="F22" s="212" t="s">
        <v>10</v>
      </c>
      <c r="G22" s="211">
        <v>220000</v>
      </c>
      <c r="H22" s="211">
        <v>220000</v>
      </c>
      <c r="I22" s="211">
        <v>108133</v>
      </c>
      <c r="J22" s="213">
        <f t="shared" si="2"/>
        <v>49.151363636363641</v>
      </c>
      <c r="K22" s="213">
        <f t="shared" si="3"/>
        <v>49.151363636363641</v>
      </c>
    </row>
    <row r="23" spans="1:11" ht="48">
      <c r="A23" s="247"/>
      <c r="B23" s="364"/>
      <c r="C23" s="364"/>
      <c r="D23" s="366"/>
      <c r="E23" s="151" t="s">
        <v>366</v>
      </c>
      <c r="F23" s="212" t="s">
        <v>364</v>
      </c>
      <c r="G23" s="211">
        <v>18217.599999999999</v>
      </c>
      <c r="H23" s="211">
        <v>18150.21</v>
      </c>
      <c r="I23" s="211">
        <v>7989.1</v>
      </c>
      <c r="J23" s="213">
        <f t="shared" si="2"/>
        <v>43.853745828210087</v>
      </c>
      <c r="K23" s="213">
        <f t="shared" si="3"/>
        <v>44.016570607172042</v>
      </c>
    </row>
    <row r="24" spans="1:11">
      <c r="A24" s="246" t="s">
        <v>38</v>
      </c>
      <c r="B24" s="363">
        <v>2</v>
      </c>
      <c r="C24" s="363">
        <v>938</v>
      </c>
      <c r="D24" s="365" t="s">
        <v>373</v>
      </c>
      <c r="E24" s="151" t="s">
        <v>372</v>
      </c>
      <c r="F24" s="212" t="s">
        <v>10</v>
      </c>
      <c r="G24" s="211">
        <v>48000</v>
      </c>
      <c r="H24" s="211">
        <v>48000</v>
      </c>
      <c r="I24" s="211">
        <v>25217</v>
      </c>
      <c r="J24" s="213">
        <f t="shared" si="2"/>
        <v>52.53541666666667</v>
      </c>
      <c r="K24" s="213">
        <f t="shared" si="3"/>
        <v>52.53541666666667</v>
      </c>
    </row>
    <row r="25" spans="1:11" ht="48">
      <c r="A25" s="247"/>
      <c r="B25" s="364"/>
      <c r="C25" s="364"/>
      <c r="D25" s="366"/>
      <c r="E25" s="151" t="s">
        <v>366</v>
      </c>
      <c r="F25" s="212" t="s">
        <v>364</v>
      </c>
      <c r="G25" s="211">
        <v>3261.6</v>
      </c>
      <c r="H25" s="211">
        <v>3243.4</v>
      </c>
      <c r="I25" s="211">
        <v>1427.5</v>
      </c>
      <c r="J25" s="213">
        <f t="shared" si="2"/>
        <v>43.766862889379446</v>
      </c>
      <c r="K25" s="213">
        <f t="shared" si="3"/>
        <v>44.012456064623542</v>
      </c>
    </row>
    <row r="26" spans="1:11">
      <c r="A26" s="214" t="s">
        <v>38</v>
      </c>
      <c r="B26" s="215">
        <v>3</v>
      </c>
      <c r="C26" s="215"/>
      <c r="D26" s="367" t="s">
        <v>296</v>
      </c>
      <c r="E26" s="368"/>
      <c r="F26" s="368"/>
      <c r="G26" s="368"/>
      <c r="H26" s="368"/>
      <c r="I26" s="368"/>
      <c r="J26" s="368"/>
      <c r="K26" s="369"/>
    </row>
    <row r="27" spans="1:11">
      <c r="A27" s="359" t="s">
        <v>38</v>
      </c>
      <c r="B27" s="359" t="s">
        <v>47</v>
      </c>
      <c r="C27" s="359" t="s">
        <v>280</v>
      </c>
      <c r="D27" s="361" t="s">
        <v>374</v>
      </c>
      <c r="E27" s="142" t="s">
        <v>375</v>
      </c>
      <c r="F27" s="206" t="s">
        <v>10</v>
      </c>
      <c r="G27" s="210">
        <v>72</v>
      </c>
      <c r="H27" s="210">
        <v>72</v>
      </c>
      <c r="I27" s="210">
        <v>38</v>
      </c>
      <c r="J27" s="210">
        <f>I27/G27*100</f>
        <v>52.777777777777779</v>
      </c>
      <c r="K27" s="210">
        <f>I27/H27*100</f>
        <v>52.777777777777779</v>
      </c>
    </row>
    <row r="28" spans="1:11" ht="48">
      <c r="A28" s="360"/>
      <c r="B28" s="360"/>
      <c r="C28" s="360"/>
      <c r="D28" s="362"/>
      <c r="E28" s="142" t="s">
        <v>366</v>
      </c>
      <c r="F28" s="206" t="s">
        <v>364</v>
      </c>
      <c r="G28" s="207">
        <v>3679.3</v>
      </c>
      <c r="H28" s="211">
        <v>3688.29</v>
      </c>
      <c r="I28" s="207">
        <v>1856.2</v>
      </c>
      <c r="J28" s="210">
        <f>I28/G28*100</f>
        <v>50.449813823281595</v>
      </c>
      <c r="K28" s="210">
        <f>I28/H28*100</f>
        <v>50.326845231801187</v>
      </c>
    </row>
    <row r="29" spans="1:11" ht="60">
      <c r="A29" s="359" t="s">
        <v>38</v>
      </c>
      <c r="B29" s="359" t="s">
        <v>47</v>
      </c>
      <c r="C29" s="359" t="s">
        <v>280</v>
      </c>
      <c r="D29" s="361" t="s">
        <v>376</v>
      </c>
      <c r="E29" s="209" t="s">
        <v>377</v>
      </c>
      <c r="F29" s="206" t="s">
        <v>10</v>
      </c>
      <c r="G29" s="210">
        <v>15508</v>
      </c>
      <c r="H29" s="210">
        <v>15508</v>
      </c>
      <c r="I29" s="210">
        <v>15468</v>
      </c>
      <c r="J29" s="210">
        <f>I29/G29*100</f>
        <v>99.742068609749808</v>
      </c>
      <c r="K29" s="210">
        <f>I29/H29*100</f>
        <v>99.742068609749808</v>
      </c>
    </row>
    <row r="30" spans="1:11" ht="48">
      <c r="A30" s="360"/>
      <c r="B30" s="360"/>
      <c r="C30" s="360"/>
      <c r="D30" s="362"/>
      <c r="E30" s="142" t="s">
        <v>366</v>
      </c>
      <c r="F30" s="206" t="s">
        <v>364</v>
      </c>
      <c r="G30" s="207">
        <v>3724.3</v>
      </c>
      <c r="H30" s="211">
        <v>3733.51</v>
      </c>
      <c r="I30" s="207">
        <v>1878.7</v>
      </c>
      <c r="J30" s="210">
        <f>I30/G30*100</f>
        <v>50.444378809440707</v>
      </c>
      <c r="K30" s="210">
        <f>I30/H30*100</f>
        <v>50.31994021711472</v>
      </c>
    </row>
    <row r="31" spans="1:1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</sheetData>
  <mergeCells count="53">
    <mergeCell ref="J2:K2"/>
    <mergeCell ref="A3:E3"/>
    <mergeCell ref="A4:K4"/>
    <mergeCell ref="A6:K6"/>
    <mergeCell ref="K8:K9"/>
    <mergeCell ref="A8:B8"/>
    <mergeCell ref="C8:C9"/>
    <mergeCell ref="D8:D9"/>
    <mergeCell ref="E8:E9"/>
    <mergeCell ref="F8:F9"/>
    <mergeCell ref="G8:G9"/>
    <mergeCell ref="H8:H9"/>
    <mergeCell ref="I8:I9"/>
    <mergeCell ref="J8:J9"/>
    <mergeCell ref="D10:K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D17:K17"/>
    <mergeCell ref="A18:A19"/>
    <mergeCell ref="B18:B19"/>
    <mergeCell ref="C18:C19"/>
    <mergeCell ref="D18:D19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D26:K26"/>
    <mergeCell ref="A27:A28"/>
    <mergeCell ref="B27:B28"/>
    <mergeCell ref="C27:C28"/>
    <mergeCell ref="D27:D28"/>
    <mergeCell ref="A29:A30"/>
    <mergeCell ref="B29:B30"/>
    <mergeCell ref="C29:C30"/>
    <mergeCell ref="D29:D30"/>
  </mergeCells>
  <pageMargins left="0.70866141732283472" right="0.70866141732283472" top="0.74803149606299213" bottom="0.74803149606299213" header="0.31496062992125984" footer="0.31496062992125984"/>
  <pageSetup paperSize="9" scale="93" fitToHeight="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K46"/>
  <sheetViews>
    <sheetView tabSelected="1" topLeftCell="C25" zoomScale="130" zoomScaleNormal="130" workbookViewId="0">
      <selection activeCell="D17" sqref="D17"/>
    </sheetView>
  </sheetViews>
  <sheetFormatPr defaultRowHeight="15"/>
  <cols>
    <col min="1" max="1" width="6.140625" customWidth="1"/>
    <col min="2" max="2" width="5.5703125" customWidth="1"/>
    <col min="3" max="3" width="7" customWidth="1"/>
    <col min="4" max="4" width="31.28515625" customWidth="1"/>
    <col min="5" max="5" width="7.140625" customWidth="1"/>
    <col min="6" max="6" width="8.140625" customWidth="1"/>
    <col min="7" max="7" width="7.42578125" customWidth="1"/>
    <col min="8" max="8" width="10" customWidth="1"/>
    <col min="9" max="9" width="6.85546875" customWidth="1"/>
    <col min="10" max="10" width="10.5703125" customWidth="1"/>
    <col min="11" max="11" width="32" customWidth="1"/>
  </cols>
  <sheetData>
    <row r="2" spans="1:11">
      <c r="A2" s="4"/>
      <c r="B2" s="391" t="s">
        <v>204</v>
      </c>
      <c r="C2" s="391"/>
      <c r="D2" s="391"/>
      <c r="E2" s="391"/>
      <c r="F2" s="391"/>
      <c r="G2" s="391"/>
      <c r="H2" s="391"/>
      <c r="I2" s="391"/>
      <c r="J2" s="391"/>
      <c r="K2" s="391"/>
    </row>
    <row r="3" spans="1:1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>
      <c r="A4" s="390" t="s">
        <v>0</v>
      </c>
      <c r="B4" s="392"/>
      <c r="C4" s="390" t="s">
        <v>19</v>
      </c>
      <c r="D4" s="390" t="s">
        <v>20</v>
      </c>
      <c r="E4" s="390" t="s">
        <v>21</v>
      </c>
      <c r="F4" s="390" t="s">
        <v>22</v>
      </c>
      <c r="G4" s="390"/>
      <c r="H4" s="390"/>
      <c r="I4" s="387" t="s">
        <v>205</v>
      </c>
      <c r="J4" s="387" t="s">
        <v>206</v>
      </c>
      <c r="K4" s="387" t="s">
        <v>23</v>
      </c>
    </row>
    <row r="5" spans="1:11">
      <c r="A5" s="392"/>
      <c r="B5" s="392"/>
      <c r="C5" s="390"/>
      <c r="D5" s="390"/>
      <c r="E5" s="390"/>
      <c r="F5" s="390" t="s">
        <v>207</v>
      </c>
      <c r="G5" s="390" t="s">
        <v>208</v>
      </c>
      <c r="H5" s="390" t="s">
        <v>209</v>
      </c>
      <c r="I5" s="393"/>
      <c r="J5" s="393"/>
      <c r="K5" s="388"/>
    </row>
    <row r="6" spans="1:11" ht="70.5" customHeight="1">
      <c r="A6" s="10" t="s">
        <v>1</v>
      </c>
      <c r="B6" s="10" t="s">
        <v>2</v>
      </c>
      <c r="C6" s="390"/>
      <c r="D6" s="392"/>
      <c r="E6" s="392"/>
      <c r="F6" s="390"/>
      <c r="G6" s="390"/>
      <c r="H6" s="390"/>
      <c r="I6" s="394"/>
      <c r="J6" s="394"/>
      <c r="K6" s="389"/>
    </row>
    <row r="7" spans="1:11">
      <c r="A7" s="83" t="s">
        <v>5</v>
      </c>
      <c r="B7" s="83" t="s">
        <v>6</v>
      </c>
      <c r="C7" s="84">
        <v>3</v>
      </c>
      <c r="D7" s="85">
        <v>4</v>
      </c>
      <c r="E7" s="85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6">
        <v>11</v>
      </c>
    </row>
    <row r="8" spans="1:11">
      <c r="A8" s="399">
        <v>3</v>
      </c>
      <c r="B8" s="399">
        <v>1</v>
      </c>
      <c r="C8" s="401"/>
      <c r="D8" s="403" t="s">
        <v>149</v>
      </c>
      <c r="E8" s="404"/>
      <c r="F8" s="404"/>
      <c r="G8" s="404"/>
      <c r="H8" s="404"/>
      <c r="I8" s="404"/>
      <c r="J8" s="404"/>
      <c r="K8" s="405"/>
    </row>
    <row r="9" spans="1:11">
      <c r="A9" s="400"/>
      <c r="B9" s="400"/>
      <c r="C9" s="402"/>
      <c r="D9" s="406"/>
      <c r="E9" s="407"/>
      <c r="F9" s="407"/>
      <c r="G9" s="407"/>
      <c r="H9" s="407"/>
      <c r="I9" s="407"/>
      <c r="J9" s="407"/>
      <c r="K9" s="408"/>
    </row>
    <row r="10" spans="1:11" ht="49.5" customHeight="1">
      <c r="A10" s="42">
        <v>3</v>
      </c>
      <c r="B10" s="42">
        <v>1</v>
      </c>
      <c r="C10" s="42">
        <v>1</v>
      </c>
      <c r="D10" s="29" t="s">
        <v>124</v>
      </c>
      <c r="E10" s="30" t="s">
        <v>125</v>
      </c>
      <c r="F10" s="42">
        <v>75</v>
      </c>
      <c r="G10" s="42">
        <v>75</v>
      </c>
      <c r="H10" s="30">
        <v>40</v>
      </c>
      <c r="I10" s="30">
        <v>0.53</v>
      </c>
      <c r="J10" s="30">
        <v>53</v>
      </c>
      <c r="K10" s="42" t="s">
        <v>237</v>
      </c>
    </row>
    <row r="11" spans="1:11" ht="46.5" customHeight="1">
      <c r="A11" s="42">
        <v>3</v>
      </c>
      <c r="B11" s="42">
        <v>1</v>
      </c>
      <c r="C11" s="42">
        <v>2</v>
      </c>
      <c r="D11" s="29" t="s">
        <v>126</v>
      </c>
      <c r="E11" s="42" t="s">
        <v>125</v>
      </c>
      <c r="F11" s="42">
        <v>100</v>
      </c>
      <c r="G11" s="42">
        <v>100</v>
      </c>
      <c r="H11" s="30">
        <v>33</v>
      </c>
      <c r="I11" s="42">
        <v>3</v>
      </c>
      <c r="J11" s="42">
        <v>33</v>
      </c>
      <c r="K11" s="42" t="s">
        <v>238</v>
      </c>
    </row>
    <row r="12" spans="1:11" ht="30" customHeight="1">
      <c r="A12" s="42">
        <v>3</v>
      </c>
      <c r="B12" s="42">
        <v>1</v>
      </c>
      <c r="C12" s="42">
        <v>3</v>
      </c>
      <c r="D12" s="29" t="s">
        <v>127</v>
      </c>
      <c r="E12" s="42" t="s">
        <v>55</v>
      </c>
      <c r="F12" s="42">
        <v>2.2400000000000002</v>
      </c>
      <c r="G12" s="42">
        <v>2.35</v>
      </c>
      <c r="H12" s="30">
        <v>2.11</v>
      </c>
      <c r="I12" s="30">
        <v>0.9</v>
      </c>
      <c r="J12" s="42">
        <v>94</v>
      </c>
      <c r="K12" s="31" t="s">
        <v>235</v>
      </c>
    </row>
    <row r="13" spans="1:11" ht="61.5" customHeight="1">
      <c r="A13" s="42">
        <v>3</v>
      </c>
      <c r="B13" s="42">
        <v>1</v>
      </c>
      <c r="C13" s="42">
        <v>4</v>
      </c>
      <c r="D13" s="29" t="s">
        <v>409</v>
      </c>
      <c r="E13" s="42" t="s">
        <v>125</v>
      </c>
      <c r="F13" s="30">
        <v>100</v>
      </c>
      <c r="G13" s="30">
        <v>103</v>
      </c>
      <c r="H13" s="30">
        <v>95</v>
      </c>
      <c r="I13" s="30">
        <v>0.92</v>
      </c>
      <c r="J13" s="30">
        <v>95</v>
      </c>
      <c r="K13" s="119" t="s">
        <v>235</v>
      </c>
    </row>
    <row r="14" spans="1:11" ht="61.5" customHeight="1">
      <c r="A14" s="42">
        <v>3</v>
      </c>
      <c r="B14" s="42">
        <v>1</v>
      </c>
      <c r="C14" s="42">
        <v>5</v>
      </c>
      <c r="D14" s="95" t="s">
        <v>416</v>
      </c>
      <c r="E14" s="42" t="s">
        <v>55</v>
      </c>
      <c r="F14" s="30">
        <v>23.3</v>
      </c>
      <c r="G14" s="30">
        <v>23.5</v>
      </c>
      <c r="H14" s="30">
        <v>21.7</v>
      </c>
      <c r="I14" s="30">
        <v>0.9</v>
      </c>
      <c r="J14" s="30">
        <v>0.9</v>
      </c>
      <c r="K14" s="119"/>
    </row>
    <row r="15" spans="1:11" ht="54" customHeight="1">
      <c r="A15" s="42">
        <v>3</v>
      </c>
      <c r="B15" s="42">
        <v>1</v>
      </c>
      <c r="C15" s="42">
        <v>6</v>
      </c>
      <c r="D15" s="95" t="s">
        <v>147</v>
      </c>
      <c r="E15" s="42" t="s">
        <v>55</v>
      </c>
      <c r="F15" s="42">
        <v>34.9</v>
      </c>
      <c r="G15" s="42">
        <v>76.319999999999993</v>
      </c>
      <c r="H15" s="30">
        <v>30.1</v>
      </c>
      <c r="I15" s="30">
        <v>0.39</v>
      </c>
      <c r="J15" s="30">
        <v>86</v>
      </c>
      <c r="K15" s="31" t="s">
        <v>235</v>
      </c>
    </row>
    <row r="16" spans="1:11" ht="75" customHeight="1">
      <c r="A16" s="42">
        <v>3</v>
      </c>
      <c r="B16" s="42">
        <v>1</v>
      </c>
      <c r="C16" s="42">
        <v>7</v>
      </c>
      <c r="D16" s="29" t="s">
        <v>410</v>
      </c>
      <c r="E16" s="42" t="s">
        <v>125</v>
      </c>
      <c r="F16" s="42">
        <v>30.8</v>
      </c>
      <c r="G16" s="42">
        <v>109</v>
      </c>
      <c r="H16" s="30">
        <v>26.6</v>
      </c>
      <c r="I16" s="30">
        <v>0.24</v>
      </c>
      <c r="J16" s="30">
        <v>86</v>
      </c>
      <c r="K16" s="31" t="s">
        <v>388</v>
      </c>
    </row>
    <row r="17" spans="1:11" ht="75" customHeight="1">
      <c r="A17" s="42">
        <v>3</v>
      </c>
      <c r="B17" s="42">
        <v>1</v>
      </c>
      <c r="C17" s="42">
        <v>8</v>
      </c>
      <c r="D17" s="95" t="s">
        <v>417</v>
      </c>
      <c r="E17" s="42" t="s">
        <v>125</v>
      </c>
      <c r="F17" s="42">
        <v>110</v>
      </c>
      <c r="G17" s="42">
        <v>118</v>
      </c>
      <c r="H17" s="30">
        <v>31</v>
      </c>
      <c r="I17" s="30">
        <v>0.3</v>
      </c>
      <c r="J17" s="30">
        <v>0.9</v>
      </c>
      <c r="K17" s="31" t="s">
        <v>235</v>
      </c>
    </row>
    <row r="18" spans="1:11" ht="69" customHeight="1">
      <c r="A18" s="42">
        <v>3</v>
      </c>
      <c r="B18" s="42">
        <v>1</v>
      </c>
      <c r="C18" s="42">
        <v>9</v>
      </c>
      <c r="D18" s="95" t="s">
        <v>128</v>
      </c>
      <c r="E18" s="42" t="s">
        <v>55</v>
      </c>
      <c r="F18" s="42">
        <v>3.5</v>
      </c>
      <c r="G18" s="42">
        <v>4.83</v>
      </c>
      <c r="H18" s="30">
        <v>2.1</v>
      </c>
      <c r="I18" s="30">
        <v>0.43</v>
      </c>
      <c r="J18" s="30">
        <v>60</v>
      </c>
      <c r="K18" s="31" t="s">
        <v>388</v>
      </c>
    </row>
    <row r="19" spans="1:11" ht="71.25" customHeight="1">
      <c r="A19" s="42">
        <v>3</v>
      </c>
      <c r="B19" s="42">
        <v>1</v>
      </c>
      <c r="C19" s="42">
        <v>10</v>
      </c>
      <c r="D19" s="95" t="s">
        <v>411</v>
      </c>
      <c r="E19" s="42" t="s">
        <v>125</v>
      </c>
      <c r="F19" s="42">
        <v>46.8</v>
      </c>
      <c r="G19" s="42">
        <v>105</v>
      </c>
      <c r="H19" s="30">
        <v>29</v>
      </c>
      <c r="I19" s="30">
        <v>0.28000000000000003</v>
      </c>
      <c r="J19" s="30">
        <v>62</v>
      </c>
      <c r="K19" s="31" t="s">
        <v>384</v>
      </c>
    </row>
    <row r="20" spans="1:11" ht="75.75" customHeight="1">
      <c r="A20" s="42">
        <v>3</v>
      </c>
      <c r="B20" s="42">
        <v>1</v>
      </c>
      <c r="C20" s="42">
        <v>11</v>
      </c>
      <c r="D20" s="29" t="s">
        <v>129</v>
      </c>
      <c r="E20" s="42" t="s">
        <v>55</v>
      </c>
      <c r="F20" s="42">
        <v>1.35</v>
      </c>
      <c r="G20" s="42">
        <v>4.3499999999999996</v>
      </c>
      <c r="H20" s="42">
        <v>2.5</v>
      </c>
      <c r="I20" s="30">
        <v>0.6</v>
      </c>
      <c r="J20" s="30">
        <v>100</v>
      </c>
      <c r="K20" s="31" t="s">
        <v>385</v>
      </c>
    </row>
    <row r="21" spans="1:11" ht="61.5" customHeight="1">
      <c r="A21" s="42">
        <v>3</v>
      </c>
      <c r="B21" s="42">
        <v>1</v>
      </c>
      <c r="C21" s="42">
        <v>12</v>
      </c>
      <c r="D21" s="29" t="s">
        <v>412</v>
      </c>
      <c r="E21" s="42" t="s">
        <v>125</v>
      </c>
      <c r="F21" s="42">
        <v>33</v>
      </c>
      <c r="G21" s="42">
        <v>108.93</v>
      </c>
      <c r="H21" s="30">
        <v>33</v>
      </c>
      <c r="I21" s="30">
        <v>0.3</v>
      </c>
      <c r="J21" s="30">
        <v>100</v>
      </c>
      <c r="K21" s="31" t="s">
        <v>386</v>
      </c>
    </row>
    <row r="22" spans="1:11" ht="45" customHeight="1">
      <c r="A22" s="42">
        <v>3</v>
      </c>
      <c r="B22" s="42">
        <v>1</v>
      </c>
      <c r="C22" s="42">
        <v>13</v>
      </c>
      <c r="D22" s="29" t="s">
        <v>130</v>
      </c>
      <c r="E22" s="42" t="s">
        <v>125</v>
      </c>
      <c r="F22" s="42">
        <v>98.4</v>
      </c>
      <c r="G22" s="42">
        <v>105.91</v>
      </c>
      <c r="H22" s="30">
        <v>98.4</v>
      </c>
      <c r="I22" s="30">
        <v>0.9</v>
      </c>
      <c r="J22" s="30">
        <v>100</v>
      </c>
      <c r="K22" s="31" t="s">
        <v>235</v>
      </c>
    </row>
    <row r="23" spans="1:11">
      <c r="A23" s="32">
        <v>3</v>
      </c>
      <c r="B23" s="32">
        <v>2</v>
      </c>
      <c r="C23" s="29"/>
      <c r="D23" s="409" t="s">
        <v>210</v>
      </c>
      <c r="E23" s="409"/>
      <c r="F23" s="409"/>
      <c r="G23" s="409"/>
      <c r="H23" s="409"/>
      <c r="I23" s="409"/>
      <c r="J23" s="409"/>
      <c r="K23" s="409"/>
    </row>
    <row r="24" spans="1:11" ht="50.25" customHeight="1">
      <c r="A24" s="28">
        <v>3</v>
      </c>
      <c r="B24" s="28">
        <v>2</v>
      </c>
      <c r="C24" s="28">
        <v>1</v>
      </c>
      <c r="D24" s="29" t="s">
        <v>131</v>
      </c>
      <c r="E24" s="28" t="s">
        <v>125</v>
      </c>
      <c r="F24" s="33">
        <v>100</v>
      </c>
      <c r="G24" s="33">
        <v>100</v>
      </c>
      <c r="H24" s="33">
        <v>100</v>
      </c>
      <c r="I24" s="33">
        <v>1</v>
      </c>
      <c r="J24" s="33">
        <v>100</v>
      </c>
      <c r="K24" s="33"/>
    </row>
    <row r="25" spans="1:11" ht="42.75" customHeight="1">
      <c r="A25" s="28">
        <v>3</v>
      </c>
      <c r="B25" s="28">
        <v>2</v>
      </c>
      <c r="C25" s="28">
        <v>2</v>
      </c>
      <c r="D25" s="29" t="s">
        <v>132</v>
      </c>
      <c r="E25" s="28" t="s">
        <v>55</v>
      </c>
      <c r="F25" s="33">
        <v>326.7</v>
      </c>
      <c r="G25" s="33">
        <v>355.26</v>
      </c>
      <c r="H25" s="87">
        <v>133.30000000000001</v>
      </c>
      <c r="I25" s="87">
        <v>0.4</v>
      </c>
      <c r="J25" s="87">
        <v>41</v>
      </c>
      <c r="K25" s="31" t="s">
        <v>235</v>
      </c>
    </row>
    <row r="26" spans="1:11" ht="57.75" customHeight="1">
      <c r="A26" s="28">
        <v>3</v>
      </c>
      <c r="B26" s="28">
        <v>2</v>
      </c>
      <c r="C26" s="28">
        <v>3</v>
      </c>
      <c r="D26" s="29" t="s">
        <v>413</v>
      </c>
      <c r="E26" s="28" t="s">
        <v>125</v>
      </c>
      <c r="F26" s="33">
        <v>98</v>
      </c>
      <c r="G26" s="33">
        <v>106.6</v>
      </c>
      <c r="H26" s="87">
        <v>40</v>
      </c>
      <c r="I26" s="87">
        <v>0.38</v>
      </c>
      <c r="J26" s="87">
        <v>41</v>
      </c>
      <c r="K26" s="31" t="s">
        <v>235</v>
      </c>
    </row>
    <row r="27" spans="1:11" ht="31.5" customHeight="1">
      <c r="A27" s="28">
        <v>3</v>
      </c>
      <c r="B27" s="28">
        <v>2</v>
      </c>
      <c r="C27" s="28">
        <v>4</v>
      </c>
      <c r="D27" s="29" t="s">
        <v>133</v>
      </c>
      <c r="E27" s="28" t="s">
        <v>125</v>
      </c>
      <c r="F27" s="28">
        <v>1.2</v>
      </c>
      <c r="G27" s="28">
        <v>3.8</v>
      </c>
      <c r="H27" s="87">
        <v>4.3</v>
      </c>
      <c r="I27" s="87">
        <v>1.1000000000000001</v>
      </c>
      <c r="J27" s="87">
        <v>358</v>
      </c>
      <c r="K27" s="31" t="s">
        <v>228</v>
      </c>
    </row>
    <row r="28" spans="1:11" ht="24">
      <c r="A28" s="28">
        <v>3</v>
      </c>
      <c r="B28" s="28">
        <v>2</v>
      </c>
      <c r="C28" s="28">
        <v>5</v>
      </c>
      <c r="D28" s="29" t="s">
        <v>134</v>
      </c>
      <c r="E28" s="28" t="s">
        <v>10</v>
      </c>
      <c r="F28" s="34">
        <v>654884</v>
      </c>
      <c r="G28" s="34">
        <v>763600</v>
      </c>
      <c r="H28" s="120">
        <v>337485</v>
      </c>
      <c r="I28" s="87">
        <v>0.4</v>
      </c>
      <c r="J28" s="87">
        <v>52</v>
      </c>
      <c r="K28" s="31" t="s">
        <v>235</v>
      </c>
    </row>
    <row r="29" spans="1:11" ht="24">
      <c r="A29" s="28">
        <v>3</v>
      </c>
      <c r="B29" s="28">
        <v>2</v>
      </c>
      <c r="C29" s="28">
        <v>6</v>
      </c>
      <c r="D29" s="29" t="s">
        <v>135</v>
      </c>
      <c r="E29" s="28" t="s">
        <v>136</v>
      </c>
      <c r="F29" s="34">
        <v>35013</v>
      </c>
      <c r="G29" s="34">
        <v>38000</v>
      </c>
      <c r="H29" s="120">
        <v>23964</v>
      </c>
      <c r="I29" s="87">
        <v>0.63</v>
      </c>
      <c r="J29" s="87">
        <v>68</v>
      </c>
      <c r="K29" s="31" t="s">
        <v>235</v>
      </c>
    </row>
    <row r="30" spans="1:11" ht="30" customHeight="1">
      <c r="A30" s="28">
        <v>3</v>
      </c>
      <c r="B30" s="28">
        <v>2</v>
      </c>
      <c r="C30" s="28">
        <v>7</v>
      </c>
      <c r="D30" s="35" t="s">
        <v>137</v>
      </c>
      <c r="E30" s="28" t="s">
        <v>138</v>
      </c>
      <c r="F30" s="28">
        <v>1500</v>
      </c>
      <c r="G30" s="28">
        <v>1500</v>
      </c>
      <c r="H30" s="87">
        <v>2492</v>
      </c>
      <c r="I30" s="87">
        <v>1.66</v>
      </c>
      <c r="J30" s="87">
        <v>166</v>
      </c>
      <c r="K30" s="31" t="s">
        <v>228</v>
      </c>
    </row>
    <row r="31" spans="1:11">
      <c r="A31" s="410" t="s">
        <v>148</v>
      </c>
      <c r="B31" s="411"/>
      <c r="C31" s="411"/>
      <c r="D31" s="411"/>
      <c r="E31" s="411"/>
      <c r="F31" s="411"/>
      <c r="G31" s="411"/>
      <c r="H31" s="411"/>
      <c r="I31" s="411"/>
      <c r="J31" s="411"/>
      <c r="K31" s="412"/>
    </row>
    <row r="32" spans="1:11" ht="55.5" customHeight="1">
      <c r="A32" s="42">
        <v>3</v>
      </c>
      <c r="B32" s="42">
        <v>3</v>
      </c>
      <c r="C32" s="42">
        <v>1</v>
      </c>
      <c r="D32" s="29" t="s">
        <v>139</v>
      </c>
      <c r="E32" s="42" t="s">
        <v>125</v>
      </c>
      <c r="F32" s="42">
        <v>23.5</v>
      </c>
      <c r="G32" s="42">
        <v>23.5</v>
      </c>
      <c r="H32" s="42">
        <v>23.5</v>
      </c>
      <c r="I32" s="30">
        <v>1</v>
      </c>
      <c r="J32" s="30">
        <v>100</v>
      </c>
      <c r="K32" s="31" t="s">
        <v>236</v>
      </c>
    </row>
    <row r="33" spans="1:11" ht="24">
      <c r="A33" s="42">
        <v>3</v>
      </c>
      <c r="B33" s="42">
        <v>3</v>
      </c>
      <c r="C33" s="42">
        <v>2</v>
      </c>
      <c r="D33" s="29" t="s">
        <v>140</v>
      </c>
      <c r="E33" s="42" t="s">
        <v>10</v>
      </c>
      <c r="F33" s="42">
        <v>72</v>
      </c>
      <c r="G33" s="42">
        <v>72</v>
      </c>
      <c r="H33" s="42">
        <v>38</v>
      </c>
      <c r="I33" s="30">
        <v>0.52</v>
      </c>
      <c r="J33" s="30">
        <v>52</v>
      </c>
      <c r="K33" s="31" t="s">
        <v>235</v>
      </c>
    </row>
    <row r="34" spans="1:11" ht="45" customHeight="1">
      <c r="A34" s="42">
        <v>3</v>
      </c>
      <c r="B34" s="42">
        <v>3</v>
      </c>
      <c r="C34" s="30">
        <v>3</v>
      </c>
      <c r="D34" s="95" t="s">
        <v>141</v>
      </c>
      <c r="E34" s="30" t="s">
        <v>55</v>
      </c>
      <c r="F34" s="115">
        <v>4.5</v>
      </c>
      <c r="G34" s="30">
        <v>24.66</v>
      </c>
      <c r="H34" s="30">
        <v>6.1</v>
      </c>
      <c r="I34" s="30">
        <v>0.25</v>
      </c>
      <c r="J34" s="30">
        <v>135</v>
      </c>
      <c r="K34" s="31" t="s">
        <v>235</v>
      </c>
    </row>
    <row r="35" spans="1:11" ht="53.25" customHeight="1">
      <c r="A35" s="42">
        <v>3</v>
      </c>
      <c r="B35" s="42">
        <v>2</v>
      </c>
      <c r="C35" s="42">
        <v>4</v>
      </c>
      <c r="D35" s="29" t="s">
        <v>414</v>
      </c>
      <c r="E35" s="42" t="s">
        <v>125</v>
      </c>
      <c r="F35" s="42">
        <v>45.1</v>
      </c>
      <c r="G35" s="42">
        <v>107.2</v>
      </c>
      <c r="H35" s="30">
        <v>61</v>
      </c>
      <c r="I35" s="30">
        <v>0.56999999999999995</v>
      </c>
      <c r="J35" s="30">
        <v>135</v>
      </c>
      <c r="K35" s="119" t="s">
        <v>387</v>
      </c>
    </row>
    <row r="36" spans="1:11">
      <c r="A36" s="40">
        <v>4</v>
      </c>
      <c r="B36" s="40">
        <v>3</v>
      </c>
      <c r="C36" s="395" t="s">
        <v>98</v>
      </c>
      <c r="D36" s="395"/>
      <c r="E36" s="395"/>
      <c r="F36" s="395"/>
      <c r="G36" s="395"/>
      <c r="H36" s="395"/>
      <c r="I36" s="395"/>
      <c r="J36" s="395"/>
      <c r="K36" s="395"/>
    </row>
    <row r="37" spans="1:11" ht="96" customHeight="1">
      <c r="A37" s="37">
        <v>3</v>
      </c>
      <c r="B37" s="37">
        <v>3</v>
      </c>
      <c r="C37" s="37">
        <v>1</v>
      </c>
      <c r="D37" s="88" t="s">
        <v>142</v>
      </c>
      <c r="E37" s="89" t="s">
        <v>125</v>
      </c>
      <c r="F37" s="89">
        <v>54.5</v>
      </c>
      <c r="G37" s="89">
        <v>20</v>
      </c>
      <c r="H37" s="89">
        <v>54.5</v>
      </c>
      <c r="I37" s="89">
        <v>0.36</v>
      </c>
      <c r="J37" s="122">
        <v>100</v>
      </c>
      <c r="K37" s="31" t="s">
        <v>389</v>
      </c>
    </row>
    <row r="38" spans="1:11">
      <c r="A38" s="36">
        <v>3</v>
      </c>
      <c r="B38" s="41">
        <v>5</v>
      </c>
      <c r="C38" s="38"/>
      <c r="D38" s="396" t="s">
        <v>143</v>
      </c>
      <c r="E38" s="397"/>
      <c r="F38" s="397"/>
      <c r="G38" s="397"/>
      <c r="H38" s="397"/>
      <c r="I38" s="397"/>
      <c r="J38" s="398"/>
      <c r="K38" s="41"/>
    </row>
    <row r="39" spans="1:11" ht="72">
      <c r="A39" s="42">
        <v>3</v>
      </c>
      <c r="B39" s="42">
        <v>5</v>
      </c>
      <c r="C39" s="42">
        <v>1</v>
      </c>
      <c r="D39" s="90" t="s">
        <v>144</v>
      </c>
      <c r="E39" s="30" t="s">
        <v>55</v>
      </c>
      <c r="F39" s="30">
        <v>8</v>
      </c>
      <c r="G39" s="30">
        <v>15</v>
      </c>
      <c r="H39" s="30">
        <v>7</v>
      </c>
      <c r="I39" s="30">
        <v>0.5</v>
      </c>
      <c r="J39" s="87">
        <v>87</v>
      </c>
      <c r="K39" s="31" t="s">
        <v>235</v>
      </c>
    </row>
    <row r="40" spans="1:11" ht="81" customHeight="1">
      <c r="A40" s="42">
        <v>3</v>
      </c>
      <c r="B40" s="42">
        <v>5</v>
      </c>
      <c r="C40" s="42">
        <v>2</v>
      </c>
      <c r="D40" s="91" t="s">
        <v>145</v>
      </c>
      <c r="E40" s="42" t="s">
        <v>125</v>
      </c>
      <c r="F40" s="42">
        <v>100</v>
      </c>
      <c r="G40" s="42">
        <v>100</v>
      </c>
      <c r="H40" s="42">
        <v>100</v>
      </c>
      <c r="I40" s="42">
        <v>1</v>
      </c>
      <c r="J40" s="30">
        <v>100</v>
      </c>
      <c r="K40" s="39"/>
    </row>
    <row r="41" spans="1:11" ht="64.5" customHeight="1">
      <c r="A41" s="42">
        <v>3</v>
      </c>
      <c r="B41" s="42">
        <v>5</v>
      </c>
      <c r="C41" s="42">
        <v>3</v>
      </c>
      <c r="D41" s="91" t="s">
        <v>146</v>
      </c>
      <c r="E41" s="42" t="s">
        <v>125</v>
      </c>
      <c r="F41" s="42">
        <v>90</v>
      </c>
      <c r="G41" s="42">
        <v>90</v>
      </c>
      <c r="H41" s="42">
        <v>90</v>
      </c>
      <c r="I41" s="42">
        <v>1</v>
      </c>
      <c r="J41" s="30">
        <v>100</v>
      </c>
      <c r="K41" s="39"/>
    </row>
    <row r="42" spans="1:11" ht="64.5" customHeight="1">
      <c r="A42" s="42">
        <v>3</v>
      </c>
      <c r="B42" s="42">
        <v>5</v>
      </c>
      <c r="C42" s="42">
        <v>4</v>
      </c>
      <c r="D42" s="90" t="s">
        <v>227</v>
      </c>
      <c r="E42" s="42" t="s">
        <v>55</v>
      </c>
      <c r="F42" s="42">
        <v>60</v>
      </c>
      <c r="G42" s="42">
        <v>60</v>
      </c>
      <c r="H42" s="42">
        <v>100</v>
      </c>
      <c r="I42" s="42">
        <v>1.6</v>
      </c>
      <c r="J42" s="30"/>
      <c r="K42" s="31"/>
    </row>
    <row r="43" spans="1:11" ht="88.5" customHeight="1">
      <c r="A43" s="42">
        <v>3</v>
      </c>
      <c r="B43" s="42">
        <v>5</v>
      </c>
      <c r="C43" s="42">
        <v>5</v>
      </c>
      <c r="D43" s="90" t="s">
        <v>415</v>
      </c>
      <c r="E43" s="42" t="s">
        <v>55</v>
      </c>
      <c r="F43" s="42">
        <v>41.7</v>
      </c>
      <c r="G43" s="42">
        <v>41.7</v>
      </c>
      <c r="H43" s="42">
        <v>41.7</v>
      </c>
      <c r="I43" s="42">
        <v>1</v>
      </c>
      <c r="J43" s="30"/>
      <c r="K43" s="31"/>
    </row>
    <row r="44" spans="1:11">
      <c r="C44" s="219" t="s">
        <v>381</v>
      </c>
      <c r="D44" s="219"/>
      <c r="E44" s="219"/>
      <c r="F44" s="219"/>
      <c r="G44" s="219"/>
      <c r="H44" s="219"/>
      <c r="I44" s="219"/>
      <c r="J44" s="219"/>
      <c r="K44" s="219"/>
    </row>
    <row r="45" spans="1:11">
      <c r="C45" s="219" t="s">
        <v>382</v>
      </c>
      <c r="D45" s="219"/>
      <c r="E45" s="219"/>
      <c r="F45" s="219"/>
      <c r="G45" s="219"/>
      <c r="H45" s="219"/>
      <c r="I45" s="219"/>
      <c r="J45" s="219"/>
      <c r="K45" s="219"/>
    </row>
    <row r="46" spans="1:11">
      <c r="C46" s="219" t="s">
        <v>383</v>
      </c>
      <c r="D46" s="219"/>
      <c r="E46" s="219"/>
      <c r="F46" s="219"/>
      <c r="G46" s="219"/>
      <c r="H46" s="219"/>
      <c r="I46" s="219"/>
      <c r="J46" s="219"/>
      <c r="K46" s="219"/>
    </row>
  </sheetData>
  <mergeCells count="20">
    <mergeCell ref="C36:K36"/>
    <mergeCell ref="D38:J38"/>
    <mergeCell ref="A8:A9"/>
    <mergeCell ref="B8:B9"/>
    <mergeCell ref="C8:C9"/>
    <mergeCell ref="D8:K9"/>
    <mergeCell ref="D23:K23"/>
    <mergeCell ref="A31:K31"/>
    <mergeCell ref="K4:K6"/>
    <mergeCell ref="F5:F6"/>
    <mergeCell ref="G5:G6"/>
    <mergeCell ref="H5:H6"/>
    <mergeCell ref="B2:K2"/>
    <mergeCell ref="A4:B5"/>
    <mergeCell ref="C4:C6"/>
    <mergeCell ref="D4:D6"/>
    <mergeCell ref="E4:E6"/>
    <mergeCell ref="F4:H4"/>
    <mergeCell ref="I4:I6"/>
    <mergeCell ref="J4:J6"/>
  </mergeCells>
  <pageMargins left="0.51181102362204722" right="0.27559055118110237" top="0.31496062992125984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1"/>
  <sheetViews>
    <sheetView topLeftCell="B1" workbookViewId="0">
      <selection activeCell="H8" sqref="H8"/>
    </sheetView>
  </sheetViews>
  <sheetFormatPr defaultRowHeight="15"/>
  <cols>
    <col min="2" max="2" width="55.5703125" customWidth="1"/>
    <col min="3" max="3" width="23.5703125" customWidth="1"/>
    <col min="4" max="4" width="20.28515625" customWidth="1"/>
    <col min="5" max="5" width="24" customWidth="1"/>
  </cols>
  <sheetData>
    <row r="1" spans="1:6">
      <c r="A1" s="22" t="s">
        <v>120</v>
      </c>
      <c r="B1" s="23"/>
      <c r="C1" s="23"/>
      <c r="D1" s="23"/>
      <c r="E1" s="23"/>
      <c r="F1" s="23"/>
    </row>
    <row r="2" spans="1:6">
      <c r="A2" s="413"/>
      <c r="B2" s="413"/>
      <c r="C2" s="413"/>
      <c r="D2" s="413"/>
      <c r="E2" s="413"/>
      <c r="F2" s="24"/>
    </row>
    <row r="3" spans="1:6">
      <c r="A3" s="413" t="s">
        <v>121</v>
      </c>
      <c r="B3" s="413"/>
      <c r="C3" s="413"/>
      <c r="D3" s="413"/>
      <c r="E3" s="413"/>
    </row>
    <row r="4" spans="1:6">
      <c r="A4" s="25"/>
      <c r="B4" s="26"/>
      <c r="C4" s="26"/>
      <c r="D4" s="26"/>
      <c r="E4" s="26"/>
    </row>
    <row r="5" spans="1:6" ht="24.75">
      <c r="A5" s="27" t="s">
        <v>19</v>
      </c>
      <c r="B5" s="27" t="s">
        <v>24</v>
      </c>
      <c r="C5" s="27" t="s">
        <v>25</v>
      </c>
      <c r="D5" s="27" t="s">
        <v>26</v>
      </c>
      <c r="E5" s="27" t="s">
        <v>122</v>
      </c>
    </row>
    <row r="6" spans="1:6" ht="78.75">
      <c r="A6" s="28">
        <v>1</v>
      </c>
      <c r="B6" s="92" t="s">
        <v>211</v>
      </c>
      <c r="C6" s="93">
        <v>43872</v>
      </c>
      <c r="D6" s="94">
        <v>162</v>
      </c>
      <c r="E6" s="95" t="s">
        <v>212</v>
      </c>
    </row>
    <row r="7" spans="1:6" ht="78.75">
      <c r="A7" s="28">
        <v>2</v>
      </c>
      <c r="B7" s="92" t="s">
        <v>211</v>
      </c>
      <c r="C7" s="93">
        <v>43969</v>
      </c>
      <c r="D7" s="94">
        <v>509</v>
      </c>
      <c r="E7" s="95" t="s">
        <v>212</v>
      </c>
    </row>
    <row r="8" spans="1:6" ht="78.75">
      <c r="A8" s="99">
        <v>3</v>
      </c>
      <c r="B8" s="92" t="s">
        <v>211</v>
      </c>
      <c r="C8" s="93">
        <v>44071</v>
      </c>
      <c r="D8" s="94">
        <v>1051</v>
      </c>
      <c r="E8" s="95" t="s">
        <v>212</v>
      </c>
    </row>
    <row r="9" spans="1:6" ht="78.75">
      <c r="A9" s="99">
        <v>4</v>
      </c>
      <c r="B9" s="92" t="s">
        <v>211</v>
      </c>
      <c r="C9" s="93">
        <v>44225</v>
      </c>
      <c r="D9" s="94">
        <v>83</v>
      </c>
      <c r="E9" s="95" t="s">
        <v>222</v>
      </c>
    </row>
    <row r="10" spans="1:6" ht="78.75">
      <c r="A10" s="28">
        <v>5</v>
      </c>
      <c r="B10" s="92" t="s">
        <v>211</v>
      </c>
      <c r="C10" s="93">
        <v>44313</v>
      </c>
      <c r="D10" s="94">
        <v>571</v>
      </c>
      <c r="E10" s="95" t="s">
        <v>222</v>
      </c>
    </row>
    <row r="11" spans="1:6" ht="15.75">
      <c r="A11" s="101"/>
      <c r="B11" s="102"/>
      <c r="C11" s="103"/>
      <c r="D11" s="104"/>
      <c r="E11" s="105"/>
    </row>
  </sheetData>
  <mergeCells count="2"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4"/>
  <sheetViews>
    <sheetView workbookViewId="0">
      <selection activeCell="H18" sqref="H18"/>
    </sheetView>
  </sheetViews>
  <sheetFormatPr defaultRowHeight="15"/>
  <cols>
    <col min="3" max="3" width="34.140625" customWidth="1"/>
    <col min="4" max="4" width="14.7109375" customWidth="1"/>
    <col min="5" max="5" width="14.85546875" customWidth="1"/>
    <col min="6" max="6" width="13.7109375" customWidth="1"/>
    <col min="7" max="8" width="12" customWidth="1"/>
    <col min="9" max="9" width="12.5703125" customWidth="1"/>
    <col min="10" max="10" width="13.85546875" customWidth="1"/>
  </cols>
  <sheetData>
    <row r="2" spans="1:10">
      <c r="A2" s="417" t="s">
        <v>27</v>
      </c>
      <c r="B2" s="417"/>
      <c r="C2" s="417"/>
      <c r="D2" s="417"/>
      <c r="E2" s="417"/>
      <c r="F2" s="417"/>
      <c r="G2" s="417"/>
      <c r="H2" s="417"/>
      <c r="I2" s="417"/>
      <c r="J2" s="417"/>
    </row>
    <row r="3" spans="1:10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ht="102">
      <c r="A4" s="280" t="s">
        <v>0</v>
      </c>
      <c r="B4" s="280"/>
      <c r="C4" s="418" t="s">
        <v>7</v>
      </c>
      <c r="D4" s="419" t="s">
        <v>28</v>
      </c>
      <c r="E4" s="312" t="s">
        <v>29</v>
      </c>
      <c r="F4" s="47" t="s">
        <v>30</v>
      </c>
      <c r="G4" s="47" t="s">
        <v>31</v>
      </c>
      <c r="H4" s="47" t="s">
        <v>32</v>
      </c>
      <c r="I4" s="47" t="s">
        <v>33</v>
      </c>
      <c r="J4" s="47" t="s">
        <v>34</v>
      </c>
    </row>
    <row r="5" spans="1:10">
      <c r="A5" s="96" t="s">
        <v>1</v>
      </c>
      <c r="B5" s="96" t="s">
        <v>2</v>
      </c>
      <c r="C5" s="418"/>
      <c r="D5" s="419"/>
      <c r="E5" s="312"/>
      <c r="F5" s="97" t="s">
        <v>213</v>
      </c>
      <c r="G5" s="97" t="s">
        <v>214</v>
      </c>
      <c r="H5" s="97" t="s">
        <v>215</v>
      </c>
      <c r="I5" s="97" t="s">
        <v>216</v>
      </c>
      <c r="J5" s="97" t="s">
        <v>217</v>
      </c>
    </row>
    <row r="6" spans="1:10">
      <c r="A6" s="10" t="s">
        <v>5</v>
      </c>
      <c r="B6" s="10" t="s">
        <v>6</v>
      </c>
      <c r="C6" s="43">
        <v>3</v>
      </c>
      <c r="D6" s="44">
        <v>4</v>
      </c>
      <c r="E6" s="45">
        <v>5</v>
      </c>
      <c r="F6" s="44" t="s">
        <v>35</v>
      </c>
      <c r="G6" s="44">
        <v>7</v>
      </c>
      <c r="H6" s="44">
        <v>8</v>
      </c>
      <c r="I6" s="44">
        <v>9</v>
      </c>
      <c r="J6" s="44" t="s">
        <v>36</v>
      </c>
    </row>
    <row r="7" spans="1:10" ht="45">
      <c r="A7" s="12" t="s">
        <v>17</v>
      </c>
      <c r="B7" s="12"/>
      <c r="C7" s="13" t="s">
        <v>218</v>
      </c>
      <c r="D7" s="414" t="s">
        <v>219</v>
      </c>
      <c r="E7" s="414" t="s">
        <v>84</v>
      </c>
      <c r="F7" s="15"/>
      <c r="G7" s="15"/>
      <c r="H7" s="15"/>
      <c r="I7" s="15"/>
      <c r="J7" s="15"/>
    </row>
    <row r="8" spans="1:10" ht="45">
      <c r="A8" s="12" t="s">
        <v>17</v>
      </c>
      <c r="B8" s="12" t="s">
        <v>5</v>
      </c>
      <c r="C8" s="16" t="s">
        <v>151</v>
      </c>
      <c r="D8" s="415"/>
      <c r="E8" s="415"/>
      <c r="F8" s="121"/>
      <c r="G8" s="121"/>
      <c r="H8" s="121"/>
      <c r="I8" s="121"/>
      <c r="J8" s="121"/>
    </row>
    <row r="9" spans="1:10" ht="30">
      <c r="A9" s="12"/>
      <c r="B9" s="12" t="s">
        <v>6</v>
      </c>
      <c r="C9" s="16" t="s">
        <v>210</v>
      </c>
      <c r="D9" s="415"/>
      <c r="E9" s="415"/>
      <c r="F9" s="121"/>
      <c r="G9" s="121"/>
      <c r="H9" s="121"/>
      <c r="I9" s="121"/>
      <c r="J9" s="121"/>
    </row>
    <row r="10" spans="1:10" ht="30">
      <c r="A10" s="12"/>
      <c r="B10" s="12" t="s">
        <v>47</v>
      </c>
      <c r="C10" s="16" t="s">
        <v>148</v>
      </c>
      <c r="D10" s="415"/>
      <c r="E10" s="415"/>
      <c r="F10" s="121"/>
      <c r="G10" s="121"/>
      <c r="H10" s="121"/>
      <c r="I10" s="121"/>
      <c r="J10" s="121"/>
    </row>
    <row r="11" spans="1:10" ht="45">
      <c r="A11" s="12"/>
      <c r="B11" s="12" t="s">
        <v>49</v>
      </c>
      <c r="C11" s="16" t="s">
        <v>98</v>
      </c>
      <c r="D11" s="415"/>
      <c r="E11" s="415"/>
      <c r="F11" s="121"/>
      <c r="G11" s="121"/>
      <c r="H11" s="121"/>
      <c r="I11" s="121"/>
      <c r="J11" s="121"/>
    </row>
    <row r="12" spans="1:10" ht="30">
      <c r="A12" s="12"/>
      <c r="B12" s="12" t="s">
        <v>50</v>
      </c>
      <c r="C12" s="16" t="s">
        <v>143</v>
      </c>
      <c r="D12" s="416"/>
      <c r="E12" s="416"/>
      <c r="F12" s="121"/>
      <c r="G12" s="121"/>
      <c r="H12" s="121"/>
      <c r="I12" s="121"/>
      <c r="J12" s="121"/>
    </row>
    <row r="13" spans="1:10">
      <c r="A13" s="12"/>
      <c r="B13" s="12"/>
      <c r="C13" s="16" t="s">
        <v>220</v>
      </c>
      <c r="D13" s="14"/>
      <c r="E13" s="14"/>
      <c r="F13" s="121"/>
      <c r="G13" s="121"/>
      <c r="H13" s="121"/>
      <c r="I13" s="121"/>
      <c r="J13" s="121"/>
    </row>
    <row r="14" spans="1:10">
      <c r="A14" s="11"/>
      <c r="B14" s="11"/>
      <c r="C14" s="11"/>
      <c r="D14" s="11"/>
      <c r="E14" s="11"/>
      <c r="F14" s="11"/>
      <c r="G14" s="11"/>
      <c r="H14" s="11"/>
      <c r="I14" s="11"/>
      <c r="J14" s="11"/>
    </row>
  </sheetData>
  <mergeCells count="7">
    <mergeCell ref="D7:D12"/>
    <mergeCell ref="E7:E12"/>
    <mergeCell ref="A2:J2"/>
    <mergeCell ref="A4:B4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1" fitToHeight="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31"/>
  <sheetViews>
    <sheetView workbookViewId="0">
      <selection activeCell="K10" sqref="K10"/>
    </sheetView>
  </sheetViews>
  <sheetFormatPr defaultRowHeight="15"/>
  <sheetData>
    <row r="1" spans="1:17" ht="15.75">
      <c r="A1" s="225"/>
      <c r="B1" s="225"/>
      <c r="C1" s="226"/>
      <c r="D1" s="226"/>
      <c r="E1" s="226"/>
      <c r="F1" s="226"/>
      <c r="G1" s="226"/>
      <c r="H1" s="226"/>
      <c r="I1" s="226"/>
      <c r="J1" s="226"/>
      <c r="K1" s="226"/>
      <c r="L1" s="421" t="s">
        <v>397</v>
      </c>
      <c r="M1" s="421"/>
      <c r="N1" s="421"/>
      <c r="O1" s="421"/>
      <c r="P1" s="225"/>
      <c r="Q1" s="225"/>
    </row>
    <row r="2" spans="1:17" ht="15.75">
      <c r="A2" s="225"/>
      <c r="B2" s="225"/>
      <c r="C2" s="226"/>
      <c r="D2" s="226"/>
      <c r="E2" s="226"/>
      <c r="F2" s="226"/>
      <c r="G2" s="226"/>
      <c r="H2" s="226"/>
      <c r="I2" s="226"/>
      <c r="J2" s="226"/>
      <c r="K2" s="226"/>
      <c r="L2" s="422" t="s">
        <v>398</v>
      </c>
      <c r="M2" s="422"/>
      <c r="N2" s="422"/>
      <c r="O2" s="422"/>
      <c r="P2" s="422"/>
      <c r="Q2" s="422"/>
    </row>
    <row r="3" spans="1:17" ht="15.75">
      <c r="A3" s="225"/>
      <c r="B3" s="225"/>
      <c r="C3" s="226"/>
      <c r="D3" s="226"/>
      <c r="E3" s="226"/>
      <c r="F3" s="226"/>
      <c r="G3" s="226"/>
      <c r="H3" s="226"/>
      <c r="I3" s="226"/>
      <c r="J3" s="226"/>
      <c r="K3" s="226"/>
      <c r="L3" s="423" t="s">
        <v>399</v>
      </c>
      <c r="M3" s="423"/>
      <c r="N3" s="423"/>
      <c r="O3" s="423"/>
      <c r="P3" s="423"/>
      <c r="Q3" s="423"/>
    </row>
    <row r="4" spans="1:17" ht="15.75">
      <c r="A4" s="225"/>
      <c r="B4" s="225"/>
      <c r="C4" s="226"/>
      <c r="D4" s="226"/>
      <c r="E4" s="226"/>
      <c r="F4" s="226"/>
      <c r="G4" s="226"/>
      <c r="H4" s="226"/>
      <c r="I4" s="226"/>
      <c r="J4" s="226"/>
      <c r="K4" s="226"/>
      <c r="L4" s="424" t="s">
        <v>400</v>
      </c>
      <c r="M4" s="424"/>
      <c r="N4" s="424"/>
      <c r="O4" s="424"/>
      <c r="P4" s="424"/>
      <c r="Q4" s="424"/>
    </row>
    <row r="5" spans="1:17">
      <c r="A5" s="227"/>
      <c r="B5" s="227"/>
      <c r="C5" s="136"/>
      <c r="D5" s="136"/>
      <c r="E5" s="136"/>
      <c r="F5" s="136"/>
      <c r="G5" s="136"/>
      <c r="H5" s="136"/>
      <c r="I5" s="136"/>
      <c r="J5" s="136"/>
      <c r="K5" s="136"/>
      <c r="L5" s="425" t="s">
        <v>401</v>
      </c>
      <c r="M5" s="425"/>
      <c r="N5" s="425"/>
      <c r="O5" s="425"/>
      <c r="P5" s="227"/>
      <c r="Q5" s="227"/>
    </row>
    <row r="6" spans="1:17" ht="15.75">
      <c r="A6" s="227"/>
      <c r="B6" s="227"/>
      <c r="C6" s="136"/>
      <c r="D6" s="136"/>
      <c r="E6" s="136"/>
      <c r="F6" s="136"/>
      <c r="G6" s="136"/>
      <c r="H6" s="136"/>
      <c r="I6" s="136"/>
      <c r="J6" s="136"/>
      <c r="K6" s="136"/>
      <c r="L6" s="426" t="s">
        <v>402</v>
      </c>
      <c r="M6" s="426"/>
      <c r="N6" s="426"/>
      <c r="O6" s="426"/>
      <c r="P6" s="426"/>
      <c r="Q6" s="426"/>
    </row>
    <row r="7" spans="1:17">
      <c r="A7" s="227"/>
      <c r="B7" s="227"/>
      <c r="C7" s="136"/>
      <c r="D7" s="136"/>
      <c r="E7" s="136"/>
      <c r="F7" s="136"/>
      <c r="G7" s="136"/>
      <c r="H7" s="136"/>
      <c r="I7" s="136"/>
      <c r="J7" s="136"/>
      <c r="K7" s="136"/>
      <c r="L7" s="427" t="s">
        <v>403</v>
      </c>
      <c r="M7" s="427"/>
      <c r="N7" s="427"/>
      <c r="O7" s="427"/>
      <c r="P7" s="427"/>
      <c r="Q7" s="427"/>
    </row>
    <row r="8" spans="1:17">
      <c r="A8" s="227"/>
      <c r="B8" s="227"/>
      <c r="C8" s="136"/>
      <c r="D8" s="136"/>
      <c r="E8" s="136"/>
      <c r="F8" s="136"/>
      <c r="G8" s="136"/>
      <c r="H8" s="136"/>
      <c r="I8" s="136"/>
      <c r="J8" s="136"/>
      <c r="K8" s="136"/>
      <c r="L8" s="428" t="s">
        <v>404</v>
      </c>
      <c r="M8" s="428"/>
      <c r="N8" s="428"/>
      <c r="O8" s="428"/>
      <c r="P8" s="428"/>
      <c r="Q8" s="428"/>
    </row>
    <row r="9" spans="1:17">
      <c r="A9" s="227"/>
      <c r="B9" s="227"/>
      <c r="C9" s="136"/>
      <c r="D9" s="136"/>
      <c r="E9" s="136"/>
      <c r="F9" s="136"/>
      <c r="G9" s="136"/>
      <c r="H9" s="136"/>
      <c r="I9" s="136"/>
      <c r="J9" s="136"/>
      <c r="K9" s="136"/>
      <c r="L9" s="427" t="s">
        <v>405</v>
      </c>
      <c r="M9" s="427"/>
      <c r="N9" s="427"/>
      <c r="O9" s="427"/>
      <c r="P9" s="227"/>
      <c r="Q9" s="227"/>
    </row>
    <row r="10" spans="1:17" ht="55.5" customHeight="1">
      <c r="A10" s="227"/>
      <c r="B10" s="227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"/>
      <c r="Q10" s="1"/>
    </row>
    <row r="11" spans="1:17" ht="21" customHeight="1">
      <c r="A11" s="420" t="s">
        <v>406</v>
      </c>
      <c r="B11" s="420"/>
      <c r="C11" s="420"/>
      <c r="D11" s="420"/>
      <c r="E11" s="420"/>
      <c r="F11" s="420"/>
      <c r="G11" s="420"/>
      <c r="H11" s="420"/>
      <c r="I11" s="420"/>
      <c r="J11" s="420"/>
      <c r="K11" s="420"/>
      <c r="L11" s="420"/>
      <c r="M11" s="420"/>
      <c r="N11" s="420"/>
      <c r="O11" s="420"/>
      <c r="P11" s="420"/>
      <c r="Q11" s="420"/>
    </row>
    <row r="12" spans="1:17" ht="21" customHeight="1">
      <c r="A12" s="429" t="s">
        <v>407</v>
      </c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  <c r="P12" s="429"/>
      <c r="Q12" s="429"/>
    </row>
    <row r="13" spans="1:17" ht="21.75" customHeight="1">
      <c r="A13" s="420" t="s">
        <v>408</v>
      </c>
      <c r="B13" s="420"/>
      <c r="C13" s="420"/>
      <c r="D13" s="420"/>
      <c r="E13" s="420"/>
      <c r="F13" s="420"/>
      <c r="G13" s="420"/>
      <c r="H13" s="420"/>
      <c r="I13" s="420"/>
      <c r="J13" s="420"/>
      <c r="K13" s="420"/>
      <c r="L13" s="420"/>
      <c r="M13" s="420"/>
      <c r="N13" s="420"/>
      <c r="O13" s="420"/>
      <c r="P13" s="420"/>
      <c r="Q13" s="420"/>
    </row>
    <row r="14" spans="1:17" ht="15.75">
      <c r="A14" s="225"/>
      <c r="B14" s="225"/>
      <c r="C14" s="228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</row>
    <row r="15" spans="1:17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</row>
    <row r="16" spans="1:17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</row>
    <row r="17" spans="1:17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</row>
    <row r="18" spans="1:17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</row>
    <row r="19" spans="1:17">
      <c r="A19" s="227"/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</row>
    <row r="20" spans="1:17">
      <c r="A20" s="227"/>
      <c r="B20" s="227"/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</row>
    <row r="21" spans="1:17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</row>
    <row r="22" spans="1:17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</row>
    <row r="23" spans="1:17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</row>
    <row r="24" spans="1:17">
      <c r="A24" s="227"/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</row>
    <row r="25" spans="1:17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</row>
    <row r="26" spans="1:17">
      <c r="A26" s="227"/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</row>
    <row r="27" spans="1:17">
      <c r="A27" s="227"/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</row>
    <row r="28" spans="1:17">
      <c r="A28" s="227"/>
      <c r="B28" s="227"/>
      <c r="C28" s="227"/>
      <c r="D28" s="227"/>
      <c r="E28" s="227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</row>
    <row r="29" spans="1:17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</row>
    <row r="30" spans="1:17">
      <c r="A30" s="227"/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</row>
    <row r="31" spans="1:17">
      <c r="A31" s="227"/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</row>
  </sheetData>
  <mergeCells count="12">
    <mergeCell ref="A13:Q13"/>
    <mergeCell ref="L1:O1"/>
    <mergeCell ref="L2:Q2"/>
    <mergeCell ref="L3:Q3"/>
    <mergeCell ref="L4:Q4"/>
    <mergeCell ref="L5:O5"/>
    <mergeCell ref="L6:Q6"/>
    <mergeCell ref="L7:Q7"/>
    <mergeCell ref="L8:Q8"/>
    <mergeCell ref="L9:O9"/>
    <mergeCell ref="A11:Q11"/>
    <mergeCell ref="A12:Q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Форма1</vt:lpstr>
      <vt:lpstr>Форма 2</vt:lpstr>
      <vt:lpstr>Форма 3</vt:lpstr>
      <vt:lpstr>Форма 4</vt:lpstr>
      <vt:lpstr>Форма 5</vt:lpstr>
      <vt:lpstr>Форма 6</vt:lpstr>
      <vt:lpstr>Форма 7</vt:lpstr>
      <vt:lpstr>Титульный 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2021-10-14T05:08:40Z</dcterms:modified>
</cp:coreProperties>
</file>